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D3D53D96-A8C2-41A3-8F9F-702A91339A8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<sst xmlns="http://schemas.openxmlformats.org/spreadsheetml/2006/main" count="2081" uniqueCount="483">
  <si>
    <t>area</t>
  </si>
  <si>
    <t>T1count</t>
  </si>
  <si>
    <t>T1_adj_rate</t>
  </si>
  <si>
    <t>T1_lcl_adj</t>
  </si>
  <si>
    <t>T1_ucl_adj</t>
  </si>
  <si>
    <t>T1prob</t>
  </si>
  <si>
    <t>T1_crd_rate</t>
  </si>
  <si>
    <t>T1_rr</t>
  </si>
  <si>
    <t>T1_lcl_rr</t>
  </si>
  <si>
    <t>T1_ucl_rr</t>
  </si>
  <si>
    <t>T2count</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</si>
  <si>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</si>
  <si>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</si>
  <si>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</si>
  <si>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</si>
  <si>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</si>
  <si>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</si>
  <si>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</si>
  <si>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</si>
  <si>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</si>
  <si>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</si>
  <si>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</si>
  <si>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</si>
  <si>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</si>
  <si>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</si>
  <si>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</si>
  <si>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</si>
  <si>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</si>
  <si>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</si>
  <si>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</si>
  <si>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</si>
  <si>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</si>
  <si>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</si>
  <si>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</si>
  <si>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</si>
  <si>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</si>
  <si>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</si>
  <si>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</si>
  <si>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</si>
  <si>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</si>
  <si>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</si>
  <si>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</si>
  <si>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</si>
  <si>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</si>
  <si>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</si>
  <si>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</si>
  <si>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</si>
  <si>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</si>
  <si>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</si>
  <si>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</si>
  <si>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</si>
  <si>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</si>
  <si>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</si>
  <si>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</si>
  <si>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</si>
  <si>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</si>
  <si>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</si>
  <si>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</si>
  <si>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</si>
  <si>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</si>
  <si>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</si>
  <si>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</si>
  <si>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</si>
  <si>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</si>
  <si>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</si>
  <si>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</si>
  <si>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</si>
  <si>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</si>
  <si>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</si>
  <si>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</si>
  <si>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</si>
  <si>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</si>
  <si>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</si>
  <si>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</si>
  <si>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</si>
  <si>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</si>
  <si>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</si>
  <si>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</si>
  <si>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</si>
  <si>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</si>
  <si>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</si>
  <si>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</si>
  <si>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</si>
  <si>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</si>
  <si>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</si>
  <si>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</si>
  <si>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</si>
  <si>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</si>
  <si>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</si>
  <si>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</si>
  <si>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</si>
  <si>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</si>
  <si>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</si>
  <si>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</si>
  <si>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</si>
  <si>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</si>
  <si>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</si>
  <si>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</si>
  <si>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</si>
  <si>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</si>
  <si>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</si>
  <si>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</si>
  <si>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</si>
  <si>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</si>
  <si>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</si>
  <si>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</si>
  <si>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</si>
  <si>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</si>
  <si>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</si>
  <si>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</si>
  <si>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</si>
  <si>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</si>
  <si>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</si>
  <si>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</si>
  <si>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</si>
  <si>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</si>
  <si>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</si>
  <si>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</si>
  <si>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</si>
  <si>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</si>
  <si>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</si>
  <si>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</si>
  <si>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</si>
  <si>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</si>
  <si>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</si>
  <si>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</si>
  <si>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</si>
  <si>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</si>
  <si>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</si>
  <si>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</si>
  <si>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</si>
  <si>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</si>
  <si>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</si>
  <si>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</si>
  <si>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</si>
  <si>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</si>
  <si>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</si>
  <si>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</si>
  <si>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</si>
  <si>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</si>
  <si>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</si>
  <si>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</si>
  <si>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</si>
  <si>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</si>
  <si>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</si>
  <si>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</si>
  <si>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</si>
  <si>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</si>
  <si>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</si>
  <si>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</si>
  <si>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</si>
  <si>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</si>
  <si>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</si>
  <si>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</si>
  <si>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</si>
  <si>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</si>
  <si>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</si>
  <si>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</si>
  <si>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</si>
  <si>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</si>
  <si>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</si>
  <si>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</si>
  <si>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</si>
  <si>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</si>
  <si>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</si>
  <si>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</si>
  <si>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</si>
  <si>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</si>
  <si>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</si>
  <si>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</si>
  <si>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</si>
  <si>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</si>
  <si>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</si>
  <si>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</si>
  <si>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</si>
  <si>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</si>
  <si>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</si>
  <si>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</si>
  <si>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</si>
  <si>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</si>
  <si>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</si>
  <si>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</si>
  <si>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</si>
  <si>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</si>
  <si>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</si>
  <si>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</si>
  <si>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</si>
  <si>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</si>
  <si>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</si>
  <si>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</si>
  <si>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</si>
  <si>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</si>
  <si>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</si>
  <si>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</si>
  <si>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</si>
  <si>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</si>
  <si>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</si>
  <si>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</si>
  <si>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</si>
  <si>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</si>
  <si>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</si>
  <si>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</si>
  <si>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</si>
  <si>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</si>
  <si>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</si>
  <si>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</si>
  <si>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</si>
  <si>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</si>
  <si>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</si>
  <si>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</si>
  <si>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</si>
  <si>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</si>
  <si>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</si>
  <si>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</si>
  <si>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</si>
  <si>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</si>
  <si>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</si>
  <si>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</si>
  <si>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</si>
  <si>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</si>
  <si>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</si>
  <si>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</si>
  <si>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</si>
  <si>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</si>
  <si>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</si>
  <si>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</si>
  <si>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</si>
  <si>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</si>
  <si>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</si>
  <si>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</si>
  <si>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</si>
  <si>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</si>
  <si>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</si>
  <si>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</si>
  <si>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</si>
  <si>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</si>
  <si>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</si>
  <si>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</si>
  <si>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</si>
  <si>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</si>
  <si>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</si>
  <si>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</si>
  <si>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</si>
  <si>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</si>
  <si>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</si>
  <si>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</si>
  <si>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</si>
  <si>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</si>
  <si>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</si>
  <si>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</si>
  <si>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</si>
  <si>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</si>
  <si>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</si>
  <si>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</si>
  <si>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</si>
  <si>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</si>
  <si>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</si>
  <si>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</si>
  <si>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</si>
  <si>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</si>
  <si>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</si>
  <si>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</si>
  <si>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</si>
  <si>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</si>
  <si>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</si>
  <si>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</si>
  <si>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(1,a,b)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</si>
  <si>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</si>
  <si>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</si>
  <si>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</si>
  <si>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</si>
  <si>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</si>
  <si>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</si>
  <si>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</si>
  <si>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</si>
  <si>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</si>
  <si>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</si>
  <si>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</si>
  <si>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</si>
  <si>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</si>
  <si>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</si>
  <si>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</si>
  <si>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</si>
  <si>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</si>
  <si>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</si>
  <si>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</si>
  <si>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</si>
  <si>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</si>
  <si>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</si>
  <si>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</si>
  <si>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</si>
  <si>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</si>
  <si>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</si>
  <si>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</si>
  <si>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</si>
  <si>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</si>
  <si>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</si>
  <si>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</si>
  <si>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</si>
  <si>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</si>
  <si>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</si>
  <si>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</si>
  <si>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</si>
  <si>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</si>
  <si>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</si>
  <si>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</si>
  <si>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</si>
  <si>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</si>
  <si>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</si>
  <si>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</si>
  <si>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</si>
  <si>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</si>
  <si>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</si>
  <si>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</si>
  <si>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</si>
  <si>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</si>
  <si>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</si>
  <si>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</si>
  <si>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</si>
  <si>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</si>
  <si>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</si>
  <si>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</si>
  <si>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</si>
  <si>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</si>
  <si>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</si>
  <si>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</si>
  <si>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</si>
  <si>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</si>
  <si>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</si>
  <si>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</si>
  <si>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</si>
  <si>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</si>
  <si>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</si>
  <si>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</si>
  <si>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</si>
  <si>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</si>
  <si>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</si>
  <si>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</si>
  <si>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</si>
  <si>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</si>
  <si>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</si>
  <si>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</si>
  <si>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</si>
  <si>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</si>
  <si>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</si>
  <si>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</si>
  <si>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</si>
  <si>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</si>
  <si>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</si>
  <si>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</si>
  <si>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</si>
  <si>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</si>
  <si>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</si>
  <si>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</si>
  <si>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</si>
  <si>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</si>
  <si>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</si>
  <si>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</si>
  <si>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</si>
  <si>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</si>
  <si>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</si>
  <si>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</si>
  <si>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</si>
  <si>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</si>
  <si>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</si>
  <si>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</si>
  <si>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</si>
  <si>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</si>
  <si>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</si>
  <si>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</si>
  <si>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</si>
  <si>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</si>
  <si>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</si>
  <si>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</si>
  <si>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</si>
  <si>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</si>
  <si>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</si>
  <si>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</si>
  <si>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</si>
  <si>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</si>
  <si>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</si>
  <si>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</si>
  <si>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</si>
  <si>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</si>
  <si>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</si>
  <si>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</si>
  <si>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</si>
  <si>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</si>
  <si>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</si>
  <si>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</si>
  <si>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</si>
  <si>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</si>
  <si>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</si>
  <si>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</si>
  <si>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</si>
  <si>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</si>
  <si>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</si>
  <si>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</si>
  <si>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</si>
  <si>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</si>
  <si>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</si>
  <si>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</si>
  <si>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</si>
  <si>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</si>
  <si>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</si>
  <si>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</si>
  <si>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</si>
  <si>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</si>
  <si>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</si>
  <si>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</si>
  <si>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</si>
  <si>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</si>
  <si>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</si>
  <si>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</si>
  <si>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</si>
  <si>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</si>
  <si>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</si>
  <si>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</si>
  <si>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</si>
  <si>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</si>
  <si>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</si>
  <si>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</si>
  <si>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</si>
  <si>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(2,b)</t>
  </si>
  <si>
    <t>T1pyears</t>
  </si>
  <si>
    <t>T2pyears</t>
  </si>
  <si>
    <t>T3pyears</t>
  </si>
  <si>
    <t>(b)</t>
  </si>
  <si>
    <t>(1,2)</t>
  </si>
  <si>
    <t>(1,b)</t>
  </si>
  <si>
    <t>(3,b)</t>
  </si>
  <si>
    <t>(1,2,b)</t>
  </si>
  <si>
    <t>1,2</t>
  </si>
  <si>
    <t>Crude and Age &amp; Sex Adjusted Average 5-Year Ischemic Heart Disease Incidence by Regions, 2008/09-2012/13, 2013/14-2017/18, and 2018/19-2022/23, per 100 person-years</t>
  </si>
  <si>
    <t>(2,a)</t>
  </si>
  <si>
    <t>(1,3,a,b)</t>
  </si>
  <si>
    <t>(a,b)</t>
  </si>
  <si>
    <t>(a)</t>
  </si>
  <si>
    <t>(1,2,a)</t>
  </si>
  <si>
    <t>(1,a)</t>
  </si>
  <si>
    <t>(2,3,a)</t>
  </si>
  <si>
    <t>(3,a)</t>
  </si>
  <si>
    <t>(1,2,3,a)</t>
  </si>
  <si>
    <t>(1,3,b)</t>
  </si>
  <si>
    <t>(2,a,b)</t>
  </si>
  <si>
    <t>(1,3,a)</t>
  </si>
  <si>
    <t>(1,2,a,b)</t>
  </si>
  <si>
    <t>Crude and Age &amp; Sex Adjusted Average 5-Year Ischemic Heart Disease Incidence by Income Quintile, 2008/09-2012/13, 2013/14-2017/18, 2018/19-2022/23, per 100 person-years</t>
  </si>
  <si>
    <t>1,3</t>
  </si>
  <si>
    <t>2008/09 - 2012/13</t>
  </si>
  <si>
    <t>2013/14 - 2017/18</t>
  </si>
  <si>
    <t>2018/19 - 2022/23</t>
  </si>
  <si>
    <t>Count 
(2008/09-2012/13)</t>
  </si>
  <si>
    <t>Count 
(2013/14-2017/18)</t>
  </si>
  <si>
    <t>Count 
(2018/19-2022/23)</t>
  </si>
  <si>
    <t>Adjusted Rate
(2008/09 - 2012/13)</t>
  </si>
  <si>
    <t>Adjusted Rate
(2013/14 - 2017/18)</t>
  </si>
  <si>
    <t>Adjusted Rate
(2018/19 - 2022/23)</t>
  </si>
  <si>
    <t>Crude Rate
(2008/09-2012/13)</t>
  </si>
  <si>
    <t>Adjusted Rate
(2008/09-2012/13)</t>
  </si>
  <si>
    <t>Crude Rate
(2013/14-2017/18)</t>
  </si>
  <si>
    <t>Adjusted Rate
(2013/14-2017/18)</t>
  </si>
  <si>
    <t>Adjusted Rate
(2018/19-2022/23)</t>
  </si>
  <si>
    <t xml:space="preserve">Ischemic Heart Disease Incidence Counts, Crude Rates, and Adjusted Rates by Health Region, 2008/09-2012/13, 2013/14-2017/18 and 2018/19-2022/23
</t>
  </si>
  <si>
    <t xml:space="preserve">Ischemic Heart Disease Incidence Counts, Crude Rates, and Adjusted Rates by District in Southern Health-Santé Sud, 2008/09-2012/13, 2013/14-2017/18 and 2018/19-2022/23
</t>
  </si>
  <si>
    <t xml:space="preserve">Ischemic Heart Disease Incidence Counts, Crude Rates, and Adjusted Rates by District in Interlake-Eastern RHA, 2008/09-2012/13, 2013/14-2017/18 and 2018/19-2022/23
</t>
  </si>
  <si>
    <t xml:space="preserve">Ischemic Heart Disease Incidence Counts, Crude Rates, and Adjusted Rates by District in Prairie Mountain, 2008/09-2012/13, 2013/14-2017/18 and 2018/19-2022/23
</t>
  </si>
  <si>
    <t xml:space="preserve">Ischemic Heart Disease Incidence Counts, Crude Rates, and Adjusted Rates by District in Northern Health Region, 2008/09-2012/13, 2013/14-2017/18 and 2018/19-2022/23
</t>
  </si>
  <si>
    <t>Total count and incidence rate per 100 person-years at risk (age 19+)</t>
  </si>
  <si>
    <t>Age- and sex-adjusted incidence rate per 100 person-years at risk (age 19+)</t>
  </si>
  <si>
    <t xml:space="preserve">date:  November 28, 2024 </t>
  </si>
  <si>
    <t>Health Region</t>
  </si>
  <si>
    <t>Community Area</t>
  </si>
  <si>
    <t>Neighborhood Cluster</t>
  </si>
  <si>
    <t>District</t>
  </si>
  <si>
    <t xml:space="preserve">Ischemic Heart Disease Incidence Counts, Crude Rates, and Adjusted Rates by Winnipeg Neighbourhood Cluster, 2008/09-2012/13, 2013/14-2017/18 and 2018/19-2022/23
</t>
  </si>
  <si>
    <t xml:space="preserve">Ischemic Heart Disease Incidence Counts, Crude Rates, and Adjusted Rates by Winnipeg Community Area, 2008/09-2012/13, 2013/14-2017/18 and 2018/19-2022/23
</t>
  </si>
  <si>
    <t>If you require this document in a different accessible format, please contact us: by phone at 204-789-3819 or by email at info@cpe.umanitoba.ca.</t>
  </si>
  <si>
    <t>End of worksheet</t>
  </si>
  <si>
    <t>bold = statistically significant</t>
  </si>
  <si>
    <t>Crude Rate
(2018/19-2022/23)</t>
  </si>
  <si>
    <t xml:space="preserve">Adjusted Incidence Rate of Ischemic Heart Disease by Income Quintile, 2008/09-2012/13, 2013/14-2017/18 and 2018/19-2022/23
</t>
  </si>
  <si>
    <t xml:space="preserve">Statistical Tests for Adjusted Incidence Rate of Ischemic Heart Disease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</si>
</sst>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1" fillId="0" borderId="0" xfId="0" applyFont="1"/>
    <xf numFmtId="0" fontId="38" fillId="0" borderId="0" xfId="2" applyAlignment="1">
      <alignment vertical="center"/>
    </xf>
    <xf numFmtId="0" fontId="33" fillId="0" borderId="0" xfId="3"/>
    <xf numFmtId="0" fontId="41" fillId="0" borderId="0" xfId="43" applyFont="1"/>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389565032970546"/>
          <c:y val="9.4767127611716531E-2"/>
          <c:w val="0.57489565783472929"/>
          <c:h val="0.7241897129882584"/>
        </c:manualLayout>
      </c:layout>
      <c:barChart>
        <c:barDir val="bar"/>
        <c:grouping val="clustered"/>
        <c:varyColors val="0"/>
        <c:ser>
          <c:idx val="4"/>
          <c:order val="0"/>
          <c:tx>
            <c:strRef>
              <c:f>'Graph Data'!$H$5</c:f>
              <c:strCache>
                <c:ptCount val="1"/>
                <c:pt idx="0">
                  <c:v>2018/19 - 2022/23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(1,3,a,b)</c:v>
                  </c:pt>
                  <c:pt idx="3">
                    <c:v>Interlake-Eastern RHA (1,3,a,b)</c:v>
                  </c:pt>
                  <c:pt idx="4">
                    <c:v>Winnipeg RHA (b)</c:v>
                  </c:pt>
                  <c:pt idx="5">
                    <c:v>Southern Health-Santé Sud (2,a)</c:v>
                  </c:pt>
                </c:lvl>
                <c:lvl>
                  <c:pt idx="0">
                    <c:v>   </c:v>
                  </c:pt>
                </c:lvl>
              </c:multiLvlStrCache>
            </c:multiLvlStrRef>
          </c:cat>
          <c:val>
            <c:numRef>
              <c:f>'Graph Data'!$H$6:$H$11</c:f>
              <c:numCache>
                <c:formatCode>0.00</c:formatCode>
                <c:ptCount val="6"/>
                <c:pt idx="0">
                  <c:v>0.62605198080000002</c:v>
                </c:pt>
                <c:pt idx="1">
                  <c:v>0.93453463069999998</c:v>
                </c:pt>
                <c:pt idx="2">
                  <c:v>0.70316674180000005</c:v>
                </c:pt>
                <c:pt idx="3">
                  <c:v>0.7688439225</c:v>
                </c:pt>
                <c:pt idx="4">
                  <c:v>0.61790609360000004</c:v>
                </c:pt>
                <c:pt idx="5">
                  <c:v>0.67088125330000004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2013/14 - 2017/18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(1,3,a,b)</c:v>
                  </c:pt>
                  <c:pt idx="3">
                    <c:v>Interlake-Eastern RHA (1,3,a,b)</c:v>
                  </c:pt>
                  <c:pt idx="4">
                    <c:v>Winnipeg RHA (b)</c:v>
                  </c:pt>
                  <c:pt idx="5">
                    <c:v>Southern Health-Santé Sud (2,a)</c:v>
                  </c:pt>
                </c:lvl>
                <c:lvl>
                  <c:pt idx="0">
                    <c:v>   </c:v>
                  </c:pt>
                </c:lvl>
              </c:multiLvlStrCache>
            </c:multiLvlStrRef>
          </c:cat>
          <c:val>
            <c:numRef>
              <c:f>'Graph Data'!$G$6:$G$11</c:f>
              <c:numCache>
                <c:formatCode>0.00</c:formatCode>
                <c:ptCount val="6"/>
                <c:pt idx="0">
                  <c:v>0.79434570739999999</c:v>
                </c:pt>
                <c:pt idx="1">
                  <c:v>1.0950659356000001</c:v>
                </c:pt>
                <c:pt idx="2">
                  <c:v>0.82247515879999999</c:v>
                </c:pt>
                <c:pt idx="3">
                  <c:v>0.88178050949999998</c:v>
                </c:pt>
                <c:pt idx="4">
                  <c:v>0.85013570989999998</c:v>
                </c:pt>
                <c:pt idx="5">
                  <c:v>0.68669849120000004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2008/09 - 2012/13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(1,3,a,b)</c:v>
                  </c:pt>
                  <c:pt idx="3">
                    <c:v>Interlake-Eastern RHA (1,3,a,b)</c:v>
                  </c:pt>
                  <c:pt idx="4">
                    <c:v>Winnipeg RHA (b)</c:v>
                  </c:pt>
                  <c:pt idx="5">
                    <c:v>Southern Health-Santé Sud (2,a)</c:v>
                  </c:pt>
                </c:lvl>
                <c:lvl>
                  <c:pt idx="0">
                    <c:v>   </c:v>
                  </c:pt>
                </c:lvl>
              </c:multiLvlStrCache>
            </c:multiLvlStrRef>
          </c:cat>
          <c:val>
            <c:numRef>
              <c:f>'Graph Data'!$F$6:$F$11</c:f>
              <c:numCache>
                <c:formatCode>0.00</c:formatCode>
                <c:ptCount val="6"/>
                <c:pt idx="0">
                  <c:v>0.8574644494</c:v>
                </c:pt>
                <c:pt idx="1">
                  <c:v>1.2437598411999999</c:v>
                </c:pt>
                <c:pt idx="2">
                  <c:v>1.0011754121000001</c:v>
                </c:pt>
                <c:pt idx="3">
                  <c:v>0.99416581569999996</c:v>
                </c:pt>
                <c:pt idx="4">
                  <c:v>0.87753837410000002</c:v>
                </c:pt>
                <c:pt idx="5">
                  <c:v>0.81480060109999997</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ext xmlns:c15="http://schemas.microsoft.com/office/drawing/2012/chart" uri="{02D57815-91ED-43cb-92C2-25804820EDAC}">
            <c15:filteredBarSeries>
              <c15:ser>
                <c:idx val="2"/>
                <c:order val="3"/>
                <c:invertIfNegative val="0"/>
                <c:cat>
                  <c:strRef>
                    <c:extLst>
                      <c:ext uri="{02D57815-91ED-43cb-92C2-25804820EDAC}">
                        <c15:formulaRef>
                          <c15:sqref>'Graph Data'!$F$5:$G$5</c15:sqref>
                        </c15:formulaRef>
                      </c:ext>
                    </c:extLst>
                    <c:strCache>
                      <c:ptCount val="2"/>
                      <c:pt idx="0">
                        <c:v>2008/09 - 2012/13</c:v>
                      </c:pt>
                      <c:pt idx="1">
                        <c:v>2013/14 - 2017/18</c:v>
                      </c:pt>
                    </c:strCache>
                  </c:strRef>
                </c:cat>
                <c:val>
                  <c:numRef>
                    <c:extLst>
                      <c:ext uri="{02D57815-91ED-43cb-92C2-25804820EDAC}">
                        <c15:formulaRef>
                          <c15:sqref>'Graph Data'!$H$5</c15:sqref>
                        </c15:formulaRef>
                      </c:ext>
                    </c:extLst>
                    <c:numCache>
                      <c:formatCode>General</c:formatCode>
                      <c:ptCount val="1"/>
                      <c:pt idx="0">
                        <c:v>0</c:v>
                      </c:pt>
                    </c:numCache>
                  </c:numRef>
                </c:val>
                <c:extLst>
                  <c:ext xmlns:c16="http://schemas.microsoft.com/office/drawing/2014/chart" uri="{C3380CC4-5D6E-409C-BE32-E72D297353CC}">
                    <c16:uniqueId val="{00000000-77A8-4C5C-BE53-49B6921ECA3F}"/>
                  </c:ext>
                </c:extLst>
              </c15:ser>
            </c15:filteredBarSeries>
          </c:ext>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3097978972859556"/>
          <c:y val="0.10111025022997938"/>
          <c:w val="0.23079224968753814"/>
          <c:h val="0.1171997193253019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9489350613469973E-2"/>
          <c:y val="0.15898395283310174"/>
          <c:w val="0.8661362333747884"/>
          <c:h val="0.50380257722716337"/>
        </c:manualLayout>
      </c:layout>
      <c:lineChart>
        <c:grouping val="standard"/>
        <c:varyColors val="0"/>
        <c:ser>
          <c:idx val="0"/>
          <c:order val="0"/>
          <c:tx>
            <c:strRef>
              <c:f>'Graph Data'!$F$38</c:f>
              <c:strCache>
                <c:ptCount val="1"/>
                <c:pt idx="0">
                  <c:v>2008/09 - 2012/13*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1.2145016693999999</c:v>
                </c:pt>
                <c:pt idx="1">
                  <c:v>0.98917829140000002</c:v>
                </c:pt>
                <c:pt idx="2">
                  <c:v>0.89898040899999998</c:v>
                </c:pt>
                <c:pt idx="3">
                  <c:v>1.0117423302999999</c:v>
                </c:pt>
                <c:pt idx="4">
                  <c:v>0.90195489569999998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1.0393197126</c:v>
                </c:pt>
                <c:pt idx="1">
                  <c:v>0.84542293560000004</c:v>
                </c:pt>
                <c:pt idx="2">
                  <c:v>0.79733752359999999</c:v>
                </c:pt>
                <c:pt idx="3">
                  <c:v>0.76256965160000001</c:v>
                </c:pt>
                <c:pt idx="4">
                  <c:v>0.71843767319999996</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2018/19 - 2022/23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0.75569947420000005</c:v>
                </c:pt>
                <c:pt idx="1">
                  <c:v>0.79512792359999995</c:v>
                </c:pt>
                <c:pt idx="2">
                  <c:v>0.69686576909999998</c:v>
                </c:pt>
                <c:pt idx="3">
                  <c:v>0.68944964949999998</c:v>
                </c:pt>
                <c:pt idx="4">
                  <c:v>0.72981976680000005</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12736361752627809"/>
          <c:y val="0.44715363015284854"/>
          <c:w val="0.31183943663740593"/>
          <c:h val="0.18487798170449285"/>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590872897899113"/>
          <c:w val="0.8661362333747884"/>
          <c:h val="0.49463385111475683"/>
        </c:manualLayout>
      </c:layout>
      <c:lineChart>
        <c:grouping val="standard"/>
        <c:varyColors val="0"/>
        <c:ser>
          <c:idx val="0"/>
          <c:order val="0"/>
          <c:tx>
            <c:strRef>
              <c:f>'Graph Data'!$F$39</c:f>
              <c:strCache>
                <c:ptCount val="1"/>
                <c:pt idx="0">
                  <c:v>2008/09 - 2012/13*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1.0884866169</c:v>
                </c:pt>
                <c:pt idx="1">
                  <c:v>0.99607399689999998</c:v>
                </c:pt>
                <c:pt idx="2">
                  <c:v>0.92013035340000005</c:v>
                </c:pt>
                <c:pt idx="3">
                  <c:v>0.86485641980000005</c:v>
                </c:pt>
                <c:pt idx="4">
                  <c:v>0.83066435329999999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2013/14 - 2017/18*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1.1035555987000001</c:v>
                </c:pt>
                <c:pt idx="1">
                  <c:v>0.92016678689999998</c:v>
                </c:pt>
                <c:pt idx="2">
                  <c:v>0.87179073429999998</c:v>
                </c:pt>
                <c:pt idx="3">
                  <c:v>0.81508410549999999</c:v>
                </c:pt>
                <c:pt idx="4">
                  <c:v>0.74519602389999995</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2018/19 - 2022/23*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0.76477626909999996</c:v>
                </c:pt>
                <c:pt idx="1">
                  <c:v>0.69121954959999998</c:v>
                </c:pt>
                <c:pt idx="2">
                  <c:v>0.69641725899999996</c:v>
                </c:pt>
                <c:pt idx="3">
                  <c:v>0.62084945550000004</c:v>
                </c:pt>
                <c:pt idx="4">
                  <c:v>0.57785063820000004</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4"/>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13060144545328964"/>
          <c:y val="0.45592508809327009"/>
          <c:w val="0.3058585753933867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84259"/>
    <xdr:graphicFrame macro="">
      <xdr:nvGraphicFramePr>
        <xdr:cNvPr id="2" name="Chart 1" descr="Clustered bar graph showing the incidence of ischemic heart disease by Manitoba health region for the time periods 2008/09-2012/13, 2013/14-2017/18, and 2018/19-2022/23. Values represent the age- and sex-adjusted incidence rate among residents aged 19 and older who were at risk.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4.15: Incidence of Ischemic Heart Disease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ischemic heart disease by rural income quintile, 2008/09-2012/13, 2013/14-2017/18 and 2018/19-2022/23, based on the age- and sex-adjusted incidence rate among at-risk residents aged 19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Ischemic Heart Disease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ischemic heart disease by urban income quintile, 2008/09-2012/13, 2013/14-2017/18 and 2018/19-2022/23, based on the age- and sex-adjusted incidence rate among at-risk residents aged 19 and ol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0.12316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105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Ischemic Heart Disease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(age 19+)</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 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 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 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 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 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 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 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 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 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 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 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 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 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 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 - 2012/13)" dataDxfId="8" dataCellStyle="Data - percent"/>
    <tableColumn id="3" xr3:uid="{25DBBBAA-19F0-44AB-A7A3-E2C9680F4E3D}" name="Adjusted Rate_x000a_(2013/14 - 2017/18)" dataDxfId="7" dataCellStyle="Data - percent"/>
    <tableColumn id="4" xr3:uid="{B1A4B07F-07FA-4054-9241-0E968E724E9B}" name="Adjusted Rate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655C9F4-930B-43DD-8892-235629AD6BAE}" name="Table919331221303948664" displayName="Table919331221303948664" ref="A2:B13" totalsRowShown="0" headerRowDxfId="5" dataDxfId="3" headerRowBorderDxfId="4">
  <tableColumns count="2">
    <tableColumn id="1" xr3:uid="{7A1AA8EE-D406-4546-82AD-317F76E1E04C}" name="Statistical Tests" dataDxfId="2"/>
    <tableColumn id="2" xr3:uid="{B0E5F9A7-A977-4CE9-8EAD-A03CBBD93974}"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18" t="s">
        <v>463</v>
      </c>
      <c r="B1" s="61"/>
      <c r="C1" s="61"/>
      <c r="D1" s="61"/>
      <c r="E1" s="61"/>
      <c r="F1" s="61"/>
      <c r="G1" s="61"/>
      <c r="H1" s="61"/>
      <c r="I1" s="61"/>
      <c r="J1" s="61"/>
      <c r="K1" s="61"/>
      <c r="L1" s="61"/>
    </row>
    <row r="2" spans="1:18" s="62" customFormat="1" ht="18.899999999999999" customHeight="1" x14ac:dyDescent="0.3">
      <c r="A2" s="1" t="s">
        <v>468</v>
      </c>
      <c r="B2" s="63"/>
      <c r="C2" s="63"/>
      <c r="D2" s="63"/>
      <c r="E2" s="63"/>
      <c r="F2" s="63"/>
      <c r="G2" s="63"/>
      <c r="H2" s="63"/>
      <c r="I2" s="63"/>
      <c r="J2" s="63"/>
      <c r="K2" s="61"/>
      <c r="L2" s="61"/>
    </row>
    <row r="3" spans="1:18" s="66" customFormat="1" ht="54" customHeight="1" x14ac:dyDescent="0.3">
      <c r="A3" s="102" t="s">
        <v>471</v>
      </c>
      <c r="B3" s="64" t="s">
        <v>452</v>
      </c>
      <c r="C3" s="64" t="s">
        <v>458</v>
      </c>
      <c r="D3" s="64" t="s">
        <v>459</v>
      </c>
      <c r="E3" s="64" t="s">
        <v>453</v>
      </c>
      <c r="F3" s="64" t="s">
        <v>460</v>
      </c>
      <c r="G3" s="64" t="s">
        <v>461</v>
      </c>
      <c r="H3" s="64" t="s">
        <v>454</v>
      </c>
      <c r="I3" s="64" t="s">
        <v>480</v>
      </c>
      <c r="J3" s="64" t="s">
        <v>462</v>
      </c>
      <c r="Q3" s="67"/>
      <c r="R3" s="67"/>
    </row>
    <row r="4" spans="1:18" s="62" customFormat="1" ht="18.899999999999999" customHeight="1" x14ac:dyDescent="0.3">
      <c r="A4" s="68" t="s">
        <v>172</v>
      </c>
      <c r="B4" s="69">
        <v>2833</v>
      </c>
      <c r="C4" s="70">
        <v>0.58421206110000001</v>
      </c>
      <c r="D4" s="70">
        <v>0.81480060109999997</v>
      </c>
      <c r="E4" s="69">
        <v>2682</v>
      </c>
      <c r="F4" s="70">
        <v>0.54928722299999999</v>
      </c>
      <c r="G4" s="70">
        <v>0.68669849120000004</v>
      </c>
      <c r="H4" s="69">
        <v>2894</v>
      </c>
      <c r="I4" s="70">
        <v>0.58173459940000005</v>
      </c>
      <c r="J4" s="71">
        <v>0.67088125330000004</v>
      </c>
    </row>
    <row r="5" spans="1:18" s="62" customFormat="1" ht="18.899999999999999" customHeight="1" x14ac:dyDescent="0.3">
      <c r="A5" s="68" t="s">
        <v>167</v>
      </c>
      <c r="B5" s="69">
        <v>14124</v>
      </c>
      <c r="C5" s="70">
        <v>0.68487956009999995</v>
      </c>
      <c r="D5" s="70">
        <v>0.87753837410000002</v>
      </c>
      <c r="E5" s="69">
        <v>14126</v>
      </c>
      <c r="F5" s="70">
        <v>0.70780958029999996</v>
      </c>
      <c r="G5" s="70">
        <v>0.85013570989999998</v>
      </c>
      <c r="H5" s="69">
        <v>12082</v>
      </c>
      <c r="I5" s="70">
        <v>0.59949156339999998</v>
      </c>
      <c r="J5" s="71">
        <v>0.61790609360000004</v>
      </c>
    </row>
    <row r="6" spans="1:18" s="62" customFormat="1" ht="18.899999999999999" customHeight="1" x14ac:dyDescent="0.3">
      <c r="A6" s="68" t="s">
        <v>47</v>
      </c>
      <c r="B6" s="69">
        <v>2825</v>
      </c>
      <c r="C6" s="70">
        <v>0.75576789799999999</v>
      </c>
      <c r="D6" s="70">
        <v>0.99416581569999996</v>
      </c>
      <c r="E6" s="69">
        <v>2788</v>
      </c>
      <c r="F6" s="70">
        <v>0.76085125629999995</v>
      </c>
      <c r="G6" s="70">
        <v>0.88178050949999998</v>
      </c>
      <c r="H6" s="69">
        <v>2669</v>
      </c>
      <c r="I6" s="70">
        <v>0.74492076569999999</v>
      </c>
      <c r="J6" s="71">
        <v>0.7688439225</v>
      </c>
    </row>
    <row r="7" spans="1:18" s="62" customFormat="1" ht="18.899999999999999" customHeight="1" x14ac:dyDescent="0.3">
      <c r="A7" s="68" t="s">
        <v>170</v>
      </c>
      <c r="B7" s="69">
        <v>4083</v>
      </c>
      <c r="C7" s="70">
        <v>0.85613489300000001</v>
      </c>
      <c r="D7" s="70">
        <v>1.0011754121000001</v>
      </c>
      <c r="E7" s="69">
        <v>3464</v>
      </c>
      <c r="F7" s="70">
        <v>0.7728948457</v>
      </c>
      <c r="G7" s="70">
        <v>0.82247515879999999</v>
      </c>
      <c r="H7" s="69">
        <v>3036</v>
      </c>
      <c r="I7" s="70">
        <v>0.69609405010000003</v>
      </c>
      <c r="J7" s="71">
        <v>0.70316674180000005</v>
      </c>
    </row>
    <row r="8" spans="1:18" s="62" customFormat="1" ht="18.899999999999999" customHeight="1" x14ac:dyDescent="0.3">
      <c r="A8" s="68" t="s">
        <v>168</v>
      </c>
      <c r="B8" s="69">
        <v>1079</v>
      </c>
      <c r="C8" s="70">
        <v>0.59047597500000004</v>
      </c>
      <c r="D8" s="70">
        <v>1.2437598411999999</v>
      </c>
      <c r="E8" s="69">
        <v>1019</v>
      </c>
      <c r="F8" s="70">
        <v>0.60391883010000003</v>
      </c>
      <c r="G8" s="70">
        <v>1.0950659356000001</v>
      </c>
      <c r="H8" s="69">
        <v>995</v>
      </c>
      <c r="I8" s="70">
        <v>0.63547430890000001</v>
      </c>
      <c r="J8" s="71">
        <v>0.93453463069999998</v>
      </c>
      <c r="Q8" s="72"/>
    </row>
    <row r="9" spans="1:18" s="62" customFormat="1" ht="18.899999999999999" customHeight="1" x14ac:dyDescent="0.3">
      <c r="A9" s="73" t="s">
        <v>27</v>
      </c>
      <c r="B9" s="74">
        <v>25049</v>
      </c>
      <c r="C9" s="75">
        <v>0.69759570270000004</v>
      </c>
      <c r="D9" s="75">
        <v>0.8574644494</v>
      </c>
      <c r="E9" s="74">
        <v>24177</v>
      </c>
      <c r="F9" s="75">
        <v>0.69528576190000002</v>
      </c>
      <c r="G9" s="75">
        <v>0.79434570739999999</v>
      </c>
      <c r="H9" s="74">
        <v>21747</v>
      </c>
      <c r="I9" s="75">
        <v>0.62605198080000002</v>
      </c>
      <c r="J9" s="76">
        <v>0.62605198080000002</v>
      </c>
    </row>
    <row r="10" spans="1:18" ht="18.899999999999999" customHeight="1" x14ac:dyDescent="0.25">
      <c r="A10" s="77" t="s">
        <v>416</v>
      </c>
    </row>
    <row r="11" spans="1:18" x14ac:dyDescent="0.25">
      <c r="B11" s="79"/>
      <c r="H11" s="79"/>
    </row>
    <row r="12" spans="1:18" x14ac:dyDescent="0.25">
      <c r="A12" s="117" t="s">
        <v>477</v>
      </c>
      <c r="B12" s="80"/>
      <c r="C12" s="80"/>
      <c r="D12" s="80"/>
      <c r="E12" s="80"/>
      <c r="F12" s="80"/>
      <c r="G12" s="80"/>
      <c r="H12" s="80"/>
      <c r="I12" s="80"/>
      <c r="J12" s="80"/>
    </row>
    <row r="13" spans="1:18" x14ac:dyDescent="0.25">
      <c r="B13" s="79"/>
      <c r="H13" s="79"/>
    </row>
    <row r="14" spans="1:18" ht="15.6" x14ac:dyDescent="0.3">
      <c r="A14" s="119" t="s">
        <v>478</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5-Year Ischemic Heart Disease Incidence by Regions, 2008/09-2012/13, 2013/14-2017/18, and 2018/19-2022/23, per 100 person-years</v>
      </c>
    </row>
    <row r="3" spans="1:34" x14ac:dyDescent="0.3">
      <c r="B3" s="30" t="str">
        <f>'Raw Data'!B6</f>
        <v xml:space="preserve">date:  November 28, 2024 </v>
      </c>
    </row>
    <row r="4" spans="1:34" x14ac:dyDescent="0.3">
      <c r="AD4"/>
      <c r="AE4"/>
    </row>
    <row r="5" spans="1:34" s="3" customFormat="1" x14ac:dyDescent="0.3">
      <c r="A5" s="3" t="s">
        <v>234</v>
      </c>
      <c r="B5" s="2" t="s">
        <v>177</v>
      </c>
      <c r="C5" s="3" t="s">
        <v>127</v>
      </c>
      <c r="D5" s="32" t="s">
        <v>391</v>
      </c>
      <c r="E5" s="2" t="s">
        <v>392</v>
      </c>
      <c r="F5" s="7" t="s">
        <v>449</v>
      </c>
      <c r="G5" s="7" t="s">
        <v>450</v>
      </c>
      <c r="H5" s="7" t="s">
        <v>451</v>
      </c>
      <c r="I5" s="15"/>
      <c r="J5" s="19" t="s">
        <v>263</v>
      </c>
      <c r="K5" s="16"/>
    </row>
    <row r="6" spans="1:34" x14ac:dyDescent="0.3">
      <c r="A6">
        <v>6</v>
      </c>
      <c r="B6" s="33" t="s">
        <v>128</v>
      </c>
      <c r="C6" t="str">
        <f>IF('Raw Data'!BC13&lt;0,CONCATENATE("(",-1*'Raw Data'!BC13,")"),'Raw Data'!BC13)</f>
        <v>(a,b)</v>
      </c>
      <c r="D6" s="34" t="s">
        <v>46</v>
      </c>
      <c r="E6" s="30" t="str">
        <f t="shared" ref="E6:E11" si="0">CONCATENATE(B6)&amp; (C6)</f>
        <v>Manitoba (a,b)</v>
      </c>
      <c r="F6" s="13">
        <f>'Raw Data'!E13</f>
        <v>0.8574644494</v>
      </c>
      <c r="G6" s="13">
        <f>'Raw Data'!Q13</f>
        <v>0.79434570739999999</v>
      </c>
      <c r="H6" s="13">
        <f>'Raw Data'!AC13</f>
        <v>0.62605198080000002</v>
      </c>
      <c r="J6" s="19">
        <v>8</v>
      </c>
      <c r="K6" s="17" t="s">
        <v>160</v>
      </c>
      <c r="L6" s="35"/>
      <c r="M6"/>
      <c r="N6" s="33"/>
      <c r="S6" s="6"/>
      <c r="T6" s="6"/>
      <c r="U6" s="6"/>
      <c r="AA6"/>
      <c r="AB6"/>
      <c r="AC6"/>
      <c r="AD6"/>
      <c r="AE6"/>
    </row>
    <row r="7" spans="1:34" x14ac:dyDescent="0.3">
      <c r="A7">
        <v>5</v>
      </c>
      <c r="B7" s="33" t="s">
        <v>168</v>
      </c>
      <c r="C7" t="str">
        <f>IF('Raw Data'!BC12&lt;0,CONCATENATE("(",-1*'Raw Data'!BC12,")"),'Raw Data'!BC12)</f>
        <v>(1,2,3,a,b)</v>
      </c>
      <c r="D7"/>
      <c r="E7" s="30" t="str">
        <f t="shared" si="0"/>
        <v>Northern Health Region (1,2,3,a,b)</v>
      </c>
      <c r="F7" s="13">
        <f>'Raw Data'!E12</f>
        <v>1.2437598411999999</v>
      </c>
      <c r="G7" s="13">
        <f>'Raw Data'!Q12</f>
        <v>1.0950659356000001</v>
      </c>
      <c r="H7" s="13">
        <f>'Raw Data'!AC12</f>
        <v>0.93453463069999998</v>
      </c>
      <c r="J7" s="19">
        <v>9</v>
      </c>
      <c r="K7" s="16" t="s">
        <v>161</v>
      </c>
      <c r="L7" s="35"/>
      <c r="M7"/>
      <c r="N7" s="33"/>
      <c r="S7" s="6"/>
      <c r="T7" s="6"/>
      <c r="U7" s="6"/>
      <c r="AA7"/>
      <c r="AB7"/>
      <c r="AC7"/>
      <c r="AD7"/>
      <c r="AE7"/>
    </row>
    <row r="8" spans="1:34" x14ac:dyDescent="0.3">
      <c r="A8">
        <v>4</v>
      </c>
      <c r="B8" s="33" t="s">
        <v>170</v>
      </c>
      <c r="C8" t="str">
        <f>IF('Raw Data'!BC11&lt;0,CONCATENATE("(",-1*'Raw Data'!BC11,")"),'Raw Data'!BC11)</f>
        <v>(1,3,a,b)</v>
      </c>
      <c r="D8"/>
      <c r="E8" s="30" t="str">
        <f t="shared" si="0"/>
        <v>Prairie Mountain Health (1,3,a,b)</v>
      </c>
      <c r="F8" s="13">
        <f>'Raw Data'!E11</f>
        <v>1.0011754121000001</v>
      </c>
      <c r="G8" s="13">
        <f>'Raw Data'!Q11</f>
        <v>0.82247515879999999</v>
      </c>
      <c r="H8" s="13">
        <f>'Raw Data'!AC11</f>
        <v>0.70316674180000005</v>
      </c>
      <c r="J8" s="19">
        <v>10</v>
      </c>
      <c r="K8" s="16" t="s">
        <v>163</v>
      </c>
      <c r="L8" s="35"/>
      <c r="M8"/>
      <c r="N8" s="33"/>
      <c r="S8" s="6"/>
      <c r="T8" s="6"/>
      <c r="U8" s="6"/>
      <c r="AA8"/>
      <c r="AB8"/>
      <c r="AC8"/>
      <c r="AD8"/>
      <c r="AE8"/>
    </row>
    <row r="9" spans="1:34" x14ac:dyDescent="0.3">
      <c r="A9">
        <v>3</v>
      </c>
      <c r="B9" s="33" t="s">
        <v>169</v>
      </c>
      <c r="C9" t="str">
        <f>IF('Raw Data'!BC10&lt;0,CONCATENATE("(",-1*'Raw Data'!BC10,")"),'Raw Data'!BC10)</f>
        <v>(1,3,a,b)</v>
      </c>
      <c r="D9"/>
      <c r="E9" s="30" t="str">
        <f t="shared" si="0"/>
        <v>Interlake-Eastern RHA (1,3,a,b)</v>
      </c>
      <c r="F9" s="13">
        <f>'Raw Data'!E10</f>
        <v>0.99416581569999996</v>
      </c>
      <c r="G9" s="13">
        <f>'Raw Data'!Q10</f>
        <v>0.88178050949999998</v>
      </c>
      <c r="H9" s="13">
        <f>'Raw Data'!AC10</f>
        <v>0.7688439225</v>
      </c>
      <c r="J9" s="19">
        <v>11</v>
      </c>
      <c r="K9" s="16" t="s">
        <v>162</v>
      </c>
      <c r="L9" s="35"/>
      <c r="M9"/>
      <c r="N9" s="33"/>
      <c r="S9" s="6"/>
      <c r="T9" s="6"/>
      <c r="U9" s="6"/>
      <c r="AA9"/>
      <c r="AB9"/>
      <c r="AC9"/>
      <c r="AD9"/>
      <c r="AE9"/>
    </row>
    <row r="10" spans="1:34" x14ac:dyDescent="0.3">
      <c r="A10">
        <v>2</v>
      </c>
      <c r="B10" s="33" t="s">
        <v>171</v>
      </c>
      <c r="C10" t="str">
        <f>IF('Raw Data'!BC9&lt;0,CONCATENATE("(",-1*'Raw Data'!BC9,")"),'Raw Data'!BC9)</f>
        <v>(b)</v>
      </c>
      <c r="D10"/>
      <c r="E10" s="30" t="str">
        <f t="shared" si="0"/>
        <v>Winnipeg RHA (b)</v>
      </c>
      <c r="F10" s="13">
        <f>'Raw Data'!E9</f>
        <v>0.87753837410000002</v>
      </c>
      <c r="G10" s="13">
        <f>'Raw Data'!Q9</f>
        <v>0.85013570989999998</v>
      </c>
      <c r="H10" s="13">
        <f>'Raw Data'!AC9</f>
        <v>0.61790609360000004</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(2,a)</v>
      </c>
      <c r="D11"/>
      <c r="E11" s="30" t="str">
        <f t="shared" si="0"/>
        <v>Southern Health-Santé Sud (2,a)</v>
      </c>
      <c r="F11" s="13">
        <f>'Raw Data'!E8</f>
        <v>0.81480060109999997</v>
      </c>
      <c r="G11" s="13">
        <f>'Raw Data'!Q8</f>
        <v>0.68669849120000004</v>
      </c>
      <c r="H11" s="13">
        <f>'Raw Data'!AC8</f>
        <v>0.67088125330000004</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5-Year Ischemic Heart Disease Incidence by Income Quintile, 2008/09-2012/13, 2013/14-2017/18, 2018/19-2022/23, per 100 person-years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418</v>
      </c>
      <c r="O17" s="6" t="s">
        <v>419</v>
      </c>
      <c r="P17" s="6" t="s">
        <v>420</v>
      </c>
      <c r="R17" s="35"/>
      <c r="V17"/>
      <c r="W17"/>
      <c r="X17"/>
      <c r="AF17" s="6"/>
      <c r="AG17" s="6"/>
      <c r="AH17" s="6"/>
    </row>
    <row r="18" spans="1:34" x14ac:dyDescent="0.3">
      <c r="B18"/>
      <c r="D18"/>
      <c r="E18"/>
      <c r="F18" s="6" t="s">
        <v>393</v>
      </c>
      <c r="G18" s="6" t="s">
        <v>394</v>
      </c>
      <c r="H18" s="6" t="s">
        <v>395</v>
      </c>
      <c r="I18"/>
      <c r="J18" s="6"/>
      <c r="K18" s="6"/>
      <c r="L18" s="6"/>
      <c r="M18" s="6"/>
      <c r="N18" s="43" t="s">
        <v>417</v>
      </c>
      <c r="O18" s="6"/>
      <c r="Q18" s="3"/>
      <c r="R18" s="35"/>
      <c r="V18"/>
      <c r="W18"/>
      <c r="X18"/>
      <c r="AF18" s="6"/>
      <c r="AG18" s="6"/>
      <c r="AH18" s="6"/>
    </row>
    <row r="19" spans="1:34" x14ac:dyDescent="0.3">
      <c r="B19" s="3" t="s">
        <v>28</v>
      </c>
      <c r="C19" s="3" t="s">
        <v>410</v>
      </c>
      <c r="D19" s="32" t="s">
        <v>391</v>
      </c>
      <c r="E19" s="2" t="s">
        <v>392</v>
      </c>
      <c r="F19" s="7" t="s">
        <v>449</v>
      </c>
      <c r="G19" s="7" t="s">
        <v>450</v>
      </c>
      <c r="H19" s="7" t="s">
        <v>451</v>
      </c>
      <c r="I19" s="7"/>
      <c r="J19" s="19" t="s">
        <v>263</v>
      </c>
      <c r="K19" s="16"/>
      <c r="L19" s="7"/>
      <c r="M19" s="14"/>
      <c r="N19" s="7" t="s">
        <v>449</v>
      </c>
      <c r="O19" s="7" t="s">
        <v>450</v>
      </c>
      <c r="P19" s="7" t="s">
        <v>451</v>
      </c>
    </row>
    <row r="20" spans="1:34" ht="27" x14ac:dyDescent="0.3">
      <c r="A20" t="s">
        <v>26</v>
      </c>
      <c r="B20" s="46" t="s">
        <v>411</v>
      </c>
      <c r="C20" s="33" t="str">
        <f>IF(OR('Raw Inc Data'!BS9="s",'Raw Inc Data'!BT9="s",'Raw Inc Data'!BU9="s")," (s)","")</f>
        <v/>
      </c>
      <c r="D20" t="s">
        <v>26</v>
      </c>
      <c r="E20" s="46" t="str">
        <f>CONCATENATE(B20,C20)</f>
        <v>R1
(Lowest)</v>
      </c>
      <c r="F20" s="13">
        <f>'Raw Inc Data'!D9</f>
        <v>1.2145016693999999</v>
      </c>
      <c r="G20" s="13">
        <f>'Raw Inc Data'!U9</f>
        <v>1.0393197126</v>
      </c>
      <c r="H20" s="13">
        <f>'Raw Inc Data'!AL9</f>
        <v>0.75569947420000005</v>
      </c>
      <c r="I20" s="21"/>
      <c r="J20" s="41">
        <v>9</v>
      </c>
      <c r="K20" s="42" t="s">
        <v>37</v>
      </c>
      <c r="L20" s="21"/>
      <c r="M20" s="14"/>
      <c r="N20" s="13" t="str">
        <f>'Raw Inc Data'!BS9</f>
        <v xml:space="preserve"> </v>
      </c>
      <c r="O20" s="13" t="str">
        <f>'Raw Inc Data'!BU9</f>
        <v xml:space="preserve"> </v>
      </c>
      <c r="P20" s="13" t="str">
        <f>'Raw Inc Data'!BT9</f>
        <v xml:space="preserve"> </v>
      </c>
    </row>
    <row r="21" spans="1:34" x14ac:dyDescent="0.3">
      <c r="B21" s="33" t="s">
        <v>29</v>
      </c>
      <c r="C21" s="33" t="str">
        <f>IF(OR('Raw Inc Data'!BS10="s",'Raw Inc Data'!BT10="s",'Raw Inc Data'!BU10="s")," (s)","")</f>
        <v/>
      </c>
      <c r="D21"/>
      <c r="E21" s="46" t="str">
        <f t="shared" ref="E21:E29" si="1">CONCATENATE(B21,C21)</f>
        <v>R2</v>
      </c>
      <c r="F21" s="13">
        <f>'Raw Inc Data'!D10</f>
        <v>0.98917829140000002</v>
      </c>
      <c r="G21" s="13">
        <f>'Raw Inc Data'!U10</f>
        <v>0.84542293560000004</v>
      </c>
      <c r="H21" s="13">
        <f>'Raw Inc Data'!AL10</f>
        <v>0.79512792359999995</v>
      </c>
      <c r="I21" s="21"/>
      <c r="J21" s="3">
        <v>10</v>
      </c>
      <c r="K21" t="s">
        <v>29</v>
      </c>
      <c r="L21" s="21"/>
      <c r="M21" s="14"/>
      <c r="N21" s="13" t="str">
        <f>'Raw Inc Data'!BS10</f>
        <v xml:space="preserve"> </v>
      </c>
      <c r="O21" s="13" t="str">
        <f>'Raw Inc Data'!BU10</f>
        <v xml:space="preserve"> </v>
      </c>
      <c r="P21" s="13" t="str">
        <f>'Raw Inc Data'!BT10</f>
        <v xml:space="preserve"> </v>
      </c>
    </row>
    <row r="22" spans="1:34" x14ac:dyDescent="0.3">
      <c r="B22" s="33" t="s">
        <v>30</v>
      </c>
      <c r="C22" s="33" t="str">
        <f>IF(OR('Raw Inc Data'!BS11="s",'Raw Inc Data'!BT11="s",'Raw Inc Data'!BU11="s")," (s)","")</f>
        <v/>
      </c>
      <c r="D22"/>
      <c r="E22" s="46" t="str">
        <f t="shared" si="1"/>
        <v>R3</v>
      </c>
      <c r="F22" s="13">
        <f>'Raw Inc Data'!D11</f>
        <v>0.89898040899999998</v>
      </c>
      <c r="G22" s="13">
        <f>'Raw Inc Data'!U11</f>
        <v>0.79733752359999999</v>
      </c>
      <c r="H22" s="13">
        <f>'Raw Inc Data'!AL11</f>
        <v>0.69686576909999998</v>
      </c>
      <c r="I22" s="21"/>
      <c r="J22" s="3">
        <v>11</v>
      </c>
      <c r="K22" t="s">
        <v>30</v>
      </c>
      <c r="L22" s="21"/>
      <c r="M22" s="14"/>
      <c r="N22" s="13" t="str">
        <f>'Raw Inc Data'!BS11</f>
        <v xml:space="preserve"> </v>
      </c>
      <c r="O22" s="13" t="str">
        <f>'Raw Inc Data'!BU11</f>
        <v xml:space="preserve"> </v>
      </c>
      <c r="P22" s="13" t="str">
        <f>'Raw Inc Data'!BT11</f>
        <v xml:space="preserve"> </v>
      </c>
    </row>
    <row r="23" spans="1:34" x14ac:dyDescent="0.3">
      <c r="B23" s="33" t="s">
        <v>31</v>
      </c>
      <c r="C23" s="33" t="str">
        <f>IF(OR('Raw Inc Data'!BS12="s",'Raw Inc Data'!BT12="s",'Raw Inc Data'!BU12="s")," (s)","")</f>
        <v/>
      </c>
      <c r="D23"/>
      <c r="E23" s="46" t="str">
        <f t="shared" si="1"/>
        <v>R4</v>
      </c>
      <c r="F23" s="13">
        <f>'Raw Inc Data'!D12</f>
        <v>1.0117423302999999</v>
      </c>
      <c r="G23" s="13">
        <f>'Raw Inc Data'!U12</f>
        <v>0.76256965160000001</v>
      </c>
      <c r="H23" s="13">
        <f>'Raw Inc Data'!AL12</f>
        <v>0.68944964949999998</v>
      </c>
      <c r="I23" s="21"/>
      <c r="J23" s="3">
        <v>12</v>
      </c>
      <c r="K23" t="s">
        <v>31</v>
      </c>
      <c r="L23" s="21"/>
      <c r="M23" s="14"/>
      <c r="N23" s="13" t="str">
        <f>'Raw Inc Data'!BS12</f>
        <v xml:space="preserve"> </v>
      </c>
      <c r="O23" s="13" t="str">
        <f>'Raw Inc Data'!BU12</f>
        <v xml:space="preserve"> </v>
      </c>
      <c r="P23" s="13" t="str">
        <f>'Raw Inc Data'!BT12</f>
        <v xml:space="preserve"> </v>
      </c>
    </row>
    <row r="24" spans="1:34" ht="27" x14ac:dyDescent="0.3">
      <c r="B24" s="46" t="s">
        <v>412</v>
      </c>
      <c r="C24" s="33" t="str">
        <f>IF(OR('Raw Inc Data'!BS13="s",'Raw Inc Data'!BT13="s",'Raw Inc Data'!BU13="s")," (s)","")</f>
        <v/>
      </c>
      <c r="D24"/>
      <c r="E24" s="46" t="str">
        <f t="shared" si="1"/>
        <v>Rural R5
(Highest)</v>
      </c>
      <c r="F24" s="13">
        <f>'Raw Inc Data'!D13</f>
        <v>0.90195489569999998</v>
      </c>
      <c r="G24" s="13">
        <f>'Raw Inc Data'!U13</f>
        <v>0.71843767319999996</v>
      </c>
      <c r="H24" s="13">
        <f>'Raw Inc Data'!AL13</f>
        <v>0.72981976680000005</v>
      </c>
      <c r="I24" s="21"/>
      <c r="J24" s="3">
        <v>13</v>
      </c>
      <c r="K24" t="s">
        <v>39</v>
      </c>
      <c r="L24" s="21"/>
      <c r="M24" s="14"/>
      <c r="N24" s="13" t="str">
        <f>'Raw Inc Data'!BS13</f>
        <v xml:space="preserve"> </v>
      </c>
      <c r="O24" s="13" t="str">
        <f>'Raw Inc Data'!BU13</f>
        <v xml:space="preserve"> </v>
      </c>
      <c r="P24" s="13" t="str">
        <f>'Raw Inc Data'!BT13</f>
        <v xml:space="preserve"> </v>
      </c>
    </row>
    <row r="25" spans="1:34" ht="27" x14ac:dyDescent="0.3">
      <c r="A25" t="s">
        <v>26</v>
      </c>
      <c r="B25" s="46" t="s">
        <v>413</v>
      </c>
      <c r="C25" s="33" t="str">
        <f>IF(OR('Raw Inc Data'!BS14="s",'Raw Inc Data'!BT14="s",'Raw Inc Data'!BU14="s")," (s)","")</f>
        <v/>
      </c>
      <c r="D25" t="s">
        <v>26</v>
      </c>
      <c r="E25" s="46" t="str">
        <f t="shared" si="1"/>
        <v>U1
(Lowest)</v>
      </c>
      <c r="F25" s="13">
        <f>'Raw Inc Data'!D14</f>
        <v>1.0884866169</v>
      </c>
      <c r="G25" s="13">
        <f>'Raw Inc Data'!U14</f>
        <v>1.1035555987000001</v>
      </c>
      <c r="H25" s="13">
        <f>'Raw Inc Data'!AL14</f>
        <v>0.76477626909999996</v>
      </c>
      <c r="I25" s="21"/>
      <c r="J25" s="51">
        <v>14</v>
      </c>
      <c r="K25" s="50" t="s">
        <v>40</v>
      </c>
      <c r="L25" s="21"/>
      <c r="M25" s="14"/>
      <c r="N25" s="13" t="str">
        <f>'Raw Inc Data'!BS14</f>
        <v xml:space="preserve"> </v>
      </c>
      <c r="O25" s="13" t="str">
        <f>'Raw Inc Data'!BU14</f>
        <v xml:space="preserve"> </v>
      </c>
      <c r="P25" s="13" t="str">
        <f>'Raw Inc Data'!BT14</f>
        <v xml:space="preserve"> </v>
      </c>
    </row>
    <row r="26" spans="1:34" x14ac:dyDescent="0.3">
      <c r="B26" s="33" t="s">
        <v>32</v>
      </c>
      <c r="C26" s="33" t="str">
        <f>IF(OR('Raw Inc Data'!BS15="s",'Raw Inc Data'!BT15="s",'Raw Inc Data'!BU15="s")," (s)","")</f>
        <v/>
      </c>
      <c r="D26"/>
      <c r="E26" s="46" t="str">
        <f t="shared" si="1"/>
        <v>U2</v>
      </c>
      <c r="F26" s="13">
        <f>'Raw Inc Data'!D15</f>
        <v>0.99607399689999998</v>
      </c>
      <c r="G26" s="13">
        <f>'Raw Inc Data'!U15</f>
        <v>0.92016678689999998</v>
      </c>
      <c r="H26" s="13">
        <f>'Raw Inc Data'!AL15</f>
        <v>0.69121954959999998</v>
      </c>
      <c r="I26" s="21"/>
      <c r="J26" s="3">
        <v>15</v>
      </c>
      <c r="K26" t="s">
        <v>32</v>
      </c>
      <c r="L26" s="21"/>
      <c r="M26" s="14"/>
      <c r="N26" s="13" t="str">
        <f>'Raw Inc Data'!BS15</f>
        <v xml:space="preserve"> </v>
      </c>
      <c r="O26" s="13" t="str">
        <f>'Raw Inc Data'!BU15</f>
        <v xml:space="preserve"> </v>
      </c>
      <c r="P26" s="13" t="str">
        <f>'Raw Inc Data'!BT15</f>
        <v xml:space="preserve"> </v>
      </c>
    </row>
    <row r="27" spans="1:34" x14ac:dyDescent="0.3">
      <c r="B27" s="33" t="s">
        <v>33</v>
      </c>
      <c r="C27" s="33" t="str">
        <f>IF(OR('Raw Inc Data'!BS16="s",'Raw Inc Data'!BT16="s",'Raw Inc Data'!BU16="s")," (s)","")</f>
        <v/>
      </c>
      <c r="D27"/>
      <c r="E27" s="46" t="str">
        <f t="shared" si="1"/>
        <v>U3</v>
      </c>
      <c r="F27" s="13">
        <f>'Raw Inc Data'!D16</f>
        <v>0.92013035340000005</v>
      </c>
      <c r="G27" s="13">
        <f>'Raw Inc Data'!U16</f>
        <v>0.87179073429999998</v>
      </c>
      <c r="H27" s="13">
        <f>'Raw Inc Data'!AL16</f>
        <v>0.69641725899999996</v>
      </c>
      <c r="I27" s="21"/>
      <c r="J27" s="3">
        <v>16</v>
      </c>
      <c r="K27" t="s">
        <v>33</v>
      </c>
      <c r="L27" s="21"/>
      <c r="M27" s="14"/>
      <c r="N27" s="13" t="str">
        <f>'Raw Inc Data'!BS16</f>
        <v xml:space="preserve"> </v>
      </c>
      <c r="O27" s="13" t="str">
        <f>'Raw Inc Data'!BU16</f>
        <v xml:space="preserve"> </v>
      </c>
      <c r="P27" s="13" t="str">
        <f>'Raw Inc Data'!BT16</f>
        <v xml:space="preserve"> </v>
      </c>
    </row>
    <row r="28" spans="1:34" x14ac:dyDescent="0.3">
      <c r="B28" s="33" t="s">
        <v>34</v>
      </c>
      <c r="C28" s="33" t="str">
        <f>IF(OR('Raw Inc Data'!BS17="s",'Raw Inc Data'!BT17="s",'Raw Inc Data'!BU17="s")," (s)","")</f>
        <v/>
      </c>
      <c r="D28"/>
      <c r="E28" s="46" t="str">
        <f t="shared" si="1"/>
        <v>U4</v>
      </c>
      <c r="F28" s="13">
        <f>'Raw Inc Data'!D17</f>
        <v>0.86485641980000005</v>
      </c>
      <c r="G28" s="13">
        <f>'Raw Inc Data'!U17</f>
        <v>0.81508410549999999</v>
      </c>
      <c r="H28" s="13">
        <f>'Raw Inc Data'!AL17</f>
        <v>0.62084945550000004</v>
      </c>
      <c r="I28" s="21"/>
      <c r="J28" s="3">
        <v>17</v>
      </c>
      <c r="K28" t="s">
        <v>34</v>
      </c>
      <c r="L28" s="21"/>
      <c r="M28" s="14"/>
      <c r="N28" s="13" t="str">
        <f>'Raw Inc Data'!BS17</f>
        <v xml:space="preserve"> </v>
      </c>
      <c r="O28" s="13" t="str">
        <f>'Raw Inc Data'!BU17</f>
        <v xml:space="preserve"> </v>
      </c>
      <c r="P28" s="13" t="str">
        <f>'Raw Inc Data'!BT17</f>
        <v xml:space="preserve"> </v>
      </c>
    </row>
    <row r="29" spans="1:34" ht="27" x14ac:dyDescent="0.3">
      <c r="B29" s="46" t="s">
        <v>414</v>
      </c>
      <c r="C29" s="33" t="str">
        <f>IF(OR('Raw Inc Data'!BS18="s",'Raw Inc Data'!BT18="s",'Raw Inc Data'!BU18="s")," (s)","")</f>
        <v/>
      </c>
      <c r="D29"/>
      <c r="E29" s="46" t="str">
        <f t="shared" si="1"/>
        <v>Urban U5
(Highest)</v>
      </c>
      <c r="F29" s="13">
        <f>'Raw Inc Data'!D18</f>
        <v>0.83066435329999999</v>
      </c>
      <c r="G29" s="13">
        <f>'Raw Inc Data'!U18</f>
        <v>0.74519602389999995</v>
      </c>
      <c r="H29" s="13">
        <f>'Raw Inc Data'!AL18</f>
        <v>0.57785063820000004</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241</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397</v>
      </c>
      <c r="G33" s="36" t="s">
        <v>398</v>
      </c>
      <c r="H33" t="s">
        <v>399</v>
      </c>
      <c r="I33"/>
      <c r="J33" s="43" t="s">
        <v>396</v>
      </c>
      <c r="K33" s="6"/>
      <c r="L33" s="37"/>
      <c r="M33" s="36"/>
      <c r="N33" s="36"/>
      <c r="O33" s="36"/>
      <c r="R33" s="35"/>
      <c r="V33"/>
      <c r="W33"/>
      <c r="X33"/>
      <c r="AF33" s="6"/>
      <c r="AG33" s="6"/>
      <c r="AH33" s="6"/>
    </row>
    <row r="34" spans="2:34" x14ac:dyDescent="0.3">
      <c r="B34"/>
      <c r="D34"/>
      <c r="E34" s="27" t="s">
        <v>268</v>
      </c>
      <c r="F34" s="28" t="str">
        <f>IF('Raw Inc Data'!BN9="r","*","")</f>
        <v>*</v>
      </c>
      <c r="G34" s="28" t="str">
        <f>IF('Raw Inc Data'!BO9="r","*","")</f>
        <v>*</v>
      </c>
      <c r="H34" s="28" t="str">
        <f>IF('Raw Inc Data'!BP9="r","*","")</f>
        <v/>
      </c>
      <c r="I34" s="26"/>
      <c r="J34" s="44" t="s">
        <v>268</v>
      </c>
      <c r="K34" s="44" t="s">
        <v>400</v>
      </c>
      <c r="L34" s="44" t="s">
        <v>402</v>
      </c>
      <c r="M34" s="44" t="s">
        <v>403</v>
      </c>
      <c r="N34"/>
      <c r="O34" s="35"/>
    </row>
    <row r="35" spans="2:34" x14ac:dyDescent="0.3">
      <c r="B35"/>
      <c r="D35"/>
      <c r="E35" s="27" t="s">
        <v>267</v>
      </c>
      <c r="F35" s="28" t="str">
        <f>IF('Raw Inc Data'!BN14="u","*","")</f>
        <v>*</v>
      </c>
      <c r="G35" s="28" t="str">
        <f>IF('Raw Inc Data'!BO14="u","*","")</f>
        <v>*</v>
      </c>
      <c r="H35" s="28" t="str">
        <f>IF('Raw Inc Data'!BP14="u","*","")</f>
        <v>*</v>
      </c>
      <c r="I35" s="38"/>
      <c r="J35" s="44" t="s">
        <v>267</v>
      </c>
      <c r="K35" s="44" t="s">
        <v>401</v>
      </c>
      <c r="L35" s="44" t="s">
        <v>405</v>
      </c>
      <c r="M35" s="44" t="s">
        <v>404</v>
      </c>
      <c r="N35"/>
      <c r="O35" s="35"/>
    </row>
    <row r="36" spans="2:34" x14ac:dyDescent="0.3">
      <c r="B36"/>
      <c r="D36"/>
      <c r="E36" s="39" t="s">
        <v>270</v>
      </c>
      <c r="F36" s="40"/>
      <c r="G36" s="28" t="str">
        <f>IF('Raw Inc Data'!BQ9="a"," (a)","")</f>
        <v/>
      </c>
      <c r="H36" s="28" t="str">
        <f>IF('Raw Inc Data'!BR9="b"," (b)","")</f>
        <v xml:space="preserve"> (b)</v>
      </c>
      <c r="I36" s="26"/>
      <c r="J36" s="44" t="s">
        <v>270</v>
      </c>
      <c r="K36" s="44"/>
      <c r="L36" s="44" t="s">
        <v>406</v>
      </c>
      <c r="M36" s="44" t="s">
        <v>407</v>
      </c>
      <c r="N36" s="6"/>
      <c r="O36" s="35"/>
    </row>
    <row r="37" spans="2:34" x14ac:dyDescent="0.3">
      <c r="B37"/>
      <c r="D37"/>
      <c r="E37" s="39" t="s">
        <v>269</v>
      </c>
      <c r="F37" s="40"/>
      <c r="G37" s="28" t="str">
        <f>IF('Raw Inc Data'!BQ14="a"," (a)","")</f>
        <v/>
      </c>
      <c r="H37" s="28" t="str">
        <f>IF('Raw Inc Data'!BR14="b"," (b)","")</f>
        <v/>
      </c>
      <c r="I37" s="26"/>
      <c r="J37" s="45" t="s">
        <v>269</v>
      </c>
      <c r="K37" s="44"/>
      <c r="L37" s="44" t="s">
        <v>408</v>
      </c>
      <c r="M37" s="28" t="s">
        <v>409</v>
      </c>
      <c r="N37" s="6"/>
      <c r="O37" s="35"/>
    </row>
    <row r="38" spans="2:34" x14ac:dyDescent="0.3">
      <c r="B38"/>
      <c r="D38"/>
      <c r="E38" s="27" t="s">
        <v>374</v>
      </c>
      <c r="F38" s="29" t="str">
        <f>CONCATENATE(F$19,F34)</f>
        <v>2008/09 - 2012/13*</v>
      </c>
      <c r="G38" s="29" t="str">
        <f>CONCATENATE(G$19,G34,G36)</f>
        <v>2013/14 - 2017/18*</v>
      </c>
      <c r="H38" s="29" t="str">
        <f>CONCATENATE(H$19,H34,H36)</f>
        <v>2018/19 - 2022/23 (b)</v>
      </c>
      <c r="I38" s="6"/>
      <c r="J38" s="44"/>
      <c r="K38" s="44"/>
      <c r="L38" s="44"/>
      <c r="M38" s="28"/>
      <c r="N38" s="6"/>
      <c r="O38" s="35"/>
    </row>
    <row r="39" spans="2:34" x14ac:dyDescent="0.3">
      <c r="B39"/>
      <c r="D39"/>
      <c r="E39" s="27" t="s">
        <v>375</v>
      </c>
      <c r="F39" s="29" t="str">
        <f>CONCATENATE(F$19,F35)</f>
        <v>2008/09 - 2012/13*</v>
      </c>
      <c r="G39" s="29" t="str">
        <f>CONCATENATE(G$19,G35,G37)</f>
        <v>2013/14 - 2017/18*</v>
      </c>
      <c r="H39" s="29" t="str">
        <f>CONCATENATE(H$19,H35,H37)</f>
        <v>2018/19 - 2022/23*</v>
      </c>
      <c r="I39" s="6"/>
      <c r="J39" s="28"/>
      <c r="K39" s="28"/>
      <c r="L39" s="28"/>
      <c r="M39" s="28"/>
      <c r="N39" s="6"/>
      <c r="O39" s="35"/>
    </row>
    <row r="40" spans="2:34" x14ac:dyDescent="0.3">
      <c r="B40"/>
      <c r="D40"/>
      <c r="J40" s="6"/>
      <c r="K40" s="6"/>
      <c r="L40" s="6"/>
      <c r="M40" s="6"/>
      <c r="N40" s="6"/>
      <c r="O40" s="35"/>
    </row>
    <row r="41" spans="2:34" x14ac:dyDescent="0.3">
      <c r="B41" s="55" t="s">
        <v>421</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E16" sqref="E16"/>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121"/>
      <c r="W1" s="121"/>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470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5" t="s">
        <v>424</v>
      </c>
      <c r="E7" s="106" t="s">
        <v>2</v>
      </c>
      <c r="F7" s="105" t="s">
        <v>3</v>
      </c>
      <c r="G7" s="105" t="s">
        <v>4</v>
      </c>
      <c r="H7" s="105" t="s">
        <v>5</v>
      </c>
      <c r="I7" s="107" t="s">
        <v>6</v>
      </c>
      <c r="J7" s="105" t="s">
        <v>153</v>
      </c>
      <c r="K7" s="105" t="s">
        <v>154</v>
      </c>
      <c r="L7" s="105" t="s">
        <v>7</v>
      </c>
      <c r="M7" s="105" t="s">
        <v>8</v>
      </c>
      <c r="N7" s="105" t="s">
        <v>9</v>
      </c>
      <c r="O7" s="105" t="s">
        <v>10</v>
      </c>
      <c r="P7" s="105" t="s">
        <v>425</v>
      </c>
      <c r="Q7" s="106" t="s">
        <v>11</v>
      </c>
      <c r="R7" s="105" t="s">
        <v>12</v>
      </c>
      <c r="S7" s="105" t="s">
        <v>13</v>
      </c>
      <c r="T7" s="105" t="s">
        <v>14</v>
      </c>
      <c r="U7" s="107" t="s">
        <v>15</v>
      </c>
      <c r="V7" s="105" t="s">
        <v>155</v>
      </c>
      <c r="W7" s="105" t="s">
        <v>156</v>
      </c>
      <c r="X7" s="105" t="s">
        <v>16</v>
      </c>
      <c r="Y7" s="105" t="s">
        <v>17</v>
      </c>
      <c r="Z7" s="105" t="s">
        <v>18</v>
      </c>
      <c r="AA7" s="105" t="s">
        <v>205</v>
      </c>
      <c r="AB7" s="105" t="s">
        <v>426</v>
      </c>
      <c r="AC7" s="106" t="s">
        <v>206</v>
      </c>
      <c r="AD7" s="105" t="s">
        <v>207</v>
      </c>
      <c r="AE7" s="105" t="s">
        <v>208</v>
      </c>
      <c r="AF7" s="105" t="s">
        <v>209</v>
      </c>
      <c r="AG7" s="107" t="s">
        <v>210</v>
      </c>
      <c r="AH7" s="105" t="s">
        <v>211</v>
      </c>
      <c r="AI7" s="105" t="s">
        <v>212</v>
      </c>
      <c r="AJ7" s="105" t="s">
        <v>213</v>
      </c>
      <c r="AK7" s="105" t="s">
        <v>214</v>
      </c>
      <c r="AL7" s="105" t="s">
        <v>215</v>
      </c>
      <c r="AM7" s="105" t="s">
        <v>216</v>
      </c>
      <c r="AN7" s="105" t="s">
        <v>217</v>
      </c>
      <c r="AO7" s="105" t="s">
        <v>218</v>
      </c>
      <c r="AP7" s="105" t="s">
        <v>219</v>
      </c>
      <c r="AQ7" s="105" t="s">
        <v>19</v>
      </c>
      <c r="AR7" s="105" t="s">
        <v>20</v>
      </c>
      <c r="AS7" s="105" t="s">
        <v>21</v>
      </c>
      <c r="AT7" s="105" t="s">
        <v>22</v>
      </c>
      <c r="AU7" s="104" t="s">
        <v>157</v>
      </c>
      <c r="AV7" s="104" t="s">
        <v>158</v>
      </c>
      <c r="AW7" s="104" t="s">
        <v>220</v>
      </c>
      <c r="AX7" s="104" t="s">
        <v>159</v>
      </c>
      <c r="AY7" s="104" t="s">
        <v>221</v>
      </c>
      <c r="AZ7" s="104" t="s">
        <v>23</v>
      </c>
      <c r="BA7" s="104" t="s">
        <v>24</v>
      </c>
      <c r="BB7" s="104" t="s">
        <v>222</v>
      </c>
      <c r="BC7" s="108" t="s">
        <v>25</v>
      </c>
      <c r="BD7" s="109" t="s">
        <v>129</v>
      </c>
      <c r="BE7" s="109" t="s">
        <v>130</v>
      </c>
      <c r="BF7" s="109" t="s">
        <v>223</v>
      </c>
    </row>
    <row r="8" spans="1:93" s="3" customFormat="1" x14ac:dyDescent="0.3">
      <c r="A8" s="10" t="s">
        <v>415</v>
      </c>
      <c r="B8" s="3" t="s">
        <v>160</v>
      </c>
      <c r="C8" s="110">
        <v>2833</v>
      </c>
      <c r="D8" s="111">
        <v>484926.65396000003</v>
      </c>
      <c r="E8" s="106">
        <v>0.81480060109999997</v>
      </c>
      <c r="F8" s="111">
        <v>0.75077244170000001</v>
      </c>
      <c r="G8" s="111">
        <v>0.88428927680000002</v>
      </c>
      <c r="H8" s="111">
        <v>0.22161606089999999</v>
      </c>
      <c r="I8" s="112">
        <v>0.58421206110000001</v>
      </c>
      <c r="J8" s="111">
        <v>0.56309061049999998</v>
      </c>
      <c r="K8" s="111">
        <v>0.60612577440000004</v>
      </c>
      <c r="L8" s="111">
        <v>0.95024417819999996</v>
      </c>
      <c r="M8" s="111">
        <v>0.87557267510000003</v>
      </c>
      <c r="N8" s="111">
        <v>1.0312838945</v>
      </c>
      <c r="O8" s="110">
        <v>2682</v>
      </c>
      <c r="P8" s="111">
        <v>488269.14006000001</v>
      </c>
      <c r="Q8" s="106">
        <v>0.68669849120000004</v>
      </c>
      <c r="R8" s="111">
        <v>0.63168977979999996</v>
      </c>
      <c r="S8" s="111">
        <v>0.74649746269999995</v>
      </c>
      <c r="T8" s="111">
        <v>6.3015659999999998E-4</v>
      </c>
      <c r="U8" s="112">
        <v>0.54928722299999999</v>
      </c>
      <c r="V8" s="111">
        <v>0.52888741920000004</v>
      </c>
      <c r="W8" s="111">
        <v>0.57047387090000001</v>
      </c>
      <c r="X8" s="111">
        <v>0.864483165</v>
      </c>
      <c r="Y8" s="111">
        <v>0.79523282360000003</v>
      </c>
      <c r="Z8" s="111">
        <v>0.9397639538</v>
      </c>
      <c r="AA8" s="110">
        <v>2894</v>
      </c>
      <c r="AB8" s="111">
        <v>497477.71633999998</v>
      </c>
      <c r="AC8" s="106">
        <v>0.67088125330000004</v>
      </c>
      <c r="AD8" s="111">
        <v>0.61687812580000001</v>
      </c>
      <c r="AE8" s="111">
        <v>0.72961195609999996</v>
      </c>
      <c r="AF8" s="111">
        <v>0.10626743900000001</v>
      </c>
      <c r="AG8" s="112">
        <v>0.58173459940000005</v>
      </c>
      <c r="AH8" s="111">
        <v>0.56092151970000004</v>
      </c>
      <c r="AI8" s="111">
        <v>0.60331995149999995</v>
      </c>
      <c r="AJ8" s="111">
        <v>1.0716063105</v>
      </c>
      <c r="AK8" s="111">
        <v>0.98534649630000004</v>
      </c>
      <c r="AL8" s="111">
        <v>1.1654175348</v>
      </c>
      <c r="AM8" s="111">
        <v>0.62470625690000003</v>
      </c>
      <c r="AN8" s="111">
        <v>0.97696625510000001</v>
      </c>
      <c r="AO8" s="111">
        <v>0.88988039860000001</v>
      </c>
      <c r="AP8" s="111">
        <v>1.0725745448999999</v>
      </c>
      <c r="AQ8" s="111">
        <v>2.7528989999999999E-4</v>
      </c>
      <c r="AR8" s="111">
        <v>0.84278103169999996</v>
      </c>
      <c r="AS8" s="111">
        <v>0.76857866320000001</v>
      </c>
      <c r="AT8" s="111">
        <v>0.92414726219999999</v>
      </c>
      <c r="AU8" s="110" t="s">
        <v>26</v>
      </c>
      <c r="AV8" s="110">
        <v>2</v>
      </c>
      <c r="AW8" s="110" t="s">
        <v>26</v>
      </c>
      <c r="AX8" s="110" t="s">
        <v>224</v>
      </c>
      <c r="AY8" s="110" t="s">
        <v>26</v>
      </c>
      <c r="AZ8" s="110" t="s">
        <v>26</v>
      </c>
      <c r="BA8" s="110" t="s">
        <v>26</v>
      </c>
      <c r="BB8" s="110" t="s">
        <v>26</v>
      </c>
      <c r="BC8" s="108" t="s">
        <v>434</v>
      </c>
      <c r="BD8" s="109">
        <v>2833</v>
      </c>
      <c r="BE8" s="109">
        <v>2682</v>
      </c>
      <c r="BF8" s="109">
        <v>2894</v>
      </c>
      <c r="BG8" s="43"/>
      <c r="BH8" s="43"/>
      <c r="BI8" s="43"/>
      <c r="BJ8" s="43"/>
      <c r="BK8" s="43"/>
      <c r="BL8" s="43"/>
      <c r="BM8" s="43"/>
      <c r="BN8" s="43"/>
      <c r="BO8" s="43"/>
      <c r="BP8" s="43"/>
      <c r="BQ8" s="43"/>
      <c r="BR8" s="43"/>
      <c r="BS8" s="43"/>
      <c r="BT8" s="43"/>
      <c r="BU8" s="43"/>
      <c r="BV8" s="43"/>
      <c r="BW8" s="43"/>
    </row>
    <row r="9" spans="1:93" x14ac:dyDescent="0.3">
      <c r="A9" s="10"/>
      <c r="B9" t="s">
        <v>161</v>
      </c>
      <c r="C9" s="104">
        <v>14124</v>
      </c>
      <c r="D9" s="105">
        <v>2062260.4065</v>
      </c>
      <c r="E9" s="113">
        <v>0.87753837410000002</v>
      </c>
      <c r="F9" s="105">
        <v>0.81589714099999999</v>
      </c>
      <c r="G9" s="105">
        <v>0.94383661789999995</v>
      </c>
      <c r="H9" s="105">
        <v>0.53345705070000005</v>
      </c>
      <c r="I9" s="107">
        <v>0.68487956009999995</v>
      </c>
      <c r="J9" s="105">
        <v>0.67367725990000005</v>
      </c>
      <c r="K9" s="105">
        <v>0.69626813860000003</v>
      </c>
      <c r="L9" s="105">
        <v>1.0234107953</v>
      </c>
      <c r="M9" s="105">
        <v>0.95152299500000004</v>
      </c>
      <c r="N9" s="105">
        <v>1.100729737</v>
      </c>
      <c r="O9" s="104">
        <v>14126</v>
      </c>
      <c r="P9" s="105">
        <v>1995734.5016999999</v>
      </c>
      <c r="Q9" s="113">
        <v>0.85013570989999998</v>
      </c>
      <c r="R9" s="105">
        <v>0.78969112799999996</v>
      </c>
      <c r="S9" s="105">
        <v>0.91520684419999998</v>
      </c>
      <c r="T9" s="105">
        <v>7.1264212800000004E-2</v>
      </c>
      <c r="U9" s="107">
        <v>0.70780958029999996</v>
      </c>
      <c r="V9" s="105">
        <v>0.69623303589999996</v>
      </c>
      <c r="W9" s="105">
        <v>0.71957861249999999</v>
      </c>
      <c r="X9" s="105">
        <v>1.0702339069</v>
      </c>
      <c r="Y9" s="105">
        <v>0.99414036059999999</v>
      </c>
      <c r="Z9" s="105">
        <v>1.1521518096000001</v>
      </c>
      <c r="AA9" s="104">
        <v>12082</v>
      </c>
      <c r="AB9" s="105">
        <v>2015374.4837</v>
      </c>
      <c r="AC9" s="113">
        <v>0.61790609360000004</v>
      </c>
      <c r="AD9" s="105">
        <v>0.57352679259999995</v>
      </c>
      <c r="AE9" s="105">
        <v>0.66571944930000004</v>
      </c>
      <c r="AF9" s="105">
        <v>0.73053836100000002</v>
      </c>
      <c r="AG9" s="107">
        <v>0.59949156339999998</v>
      </c>
      <c r="AH9" s="105">
        <v>0.58889669600000005</v>
      </c>
      <c r="AI9" s="105">
        <v>0.6102770435</v>
      </c>
      <c r="AJ9" s="105">
        <v>0.98698848110000004</v>
      </c>
      <c r="AK9" s="105">
        <v>0.91610091530000004</v>
      </c>
      <c r="AL9" s="105">
        <v>1.0633613017000001</v>
      </c>
      <c r="AM9" s="105">
        <v>1.282858E-16</v>
      </c>
      <c r="AN9" s="105">
        <v>0.72683230040000002</v>
      </c>
      <c r="AO9" s="105">
        <v>0.67393037749999996</v>
      </c>
      <c r="AP9" s="105">
        <v>0.78388689769999997</v>
      </c>
      <c r="AQ9" s="105">
        <v>0.4050482104</v>
      </c>
      <c r="AR9" s="105">
        <v>0.96877325820000004</v>
      </c>
      <c r="AS9" s="105">
        <v>0.89906316259999997</v>
      </c>
      <c r="AT9" s="105">
        <v>1.0438884215999999</v>
      </c>
      <c r="AU9" s="104" t="s">
        <v>26</v>
      </c>
      <c r="AV9" s="104" t="s">
        <v>26</v>
      </c>
      <c r="AW9" s="104" t="s">
        <v>26</v>
      </c>
      <c r="AX9" s="104" t="s">
        <v>26</v>
      </c>
      <c r="AY9" s="104" t="s">
        <v>225</v>
      </c>
      <c r="AZ9" s="104" t="s">
        <v>26</v>
      </c>
      <c r="BA9" s="104" t="s">
        <v>26</v>
      </c>
      <c r="BB9" s="104" t="s">
        <v>26</v>
      </c>
      <c r="BC9" s="114" t="s">
        <v>427</v>
      </c>
      <c r="BD9" s="115">
        <v>14124</v>
      </c>
      <c r="BE9" s="115">
        <v>14126</v>
      </c>
      <c r="BF9" s="115">
        <v>12082</v>
      </c>
    </row>
    <row r="10" spans="1:93" x14ac:dyDescent="0.3">
      <c r="A10" s="10"/>
      <c r="B10" t="s">
        <v>163</v>
      </c>
      <c r="C10" s="104">
        <v>2825</v>
      </c>
      <c r="D10" s="105">
        <v>373792.00774999999</v>
      </c>
      <c r="E10" s="113">
        <v>0.99416581569999996</v>
      </c>
      <c r="F10" s="105">
        <v>0.91529037980000005</v>
      </c>
      <c r="G10" s="105">
        <v>1.079838367</v>
      </c>
      <c r="H10" s="105">
        <v>4.526043E-4</v>
      </c>
      <c r="I10" s="107">
        <v>0.75576789799999999</v>
      </c>
      <c r="J10" s="105">
        <v>0.72840610949999995</v>
      </c>
      <c r="K10" s="105">
        <v>0.78415750250000005</v>
      </c>
      <c r="L10" s="105">
        <v>1.1594251124999999</v>
      </c>
      <c r="M10" s="105">
        <v>1.0674382833</v>
      </c>
      <c r="N10" s="105">
        <v>1.2593389356</v>
      </c>
      <c r="O10" s="104">
        <v>2788</v>
      </c>
      <c r="P10" s="105">
        <v>366431.67462000001</v>
      </c>
      <c r="Q10" s="113">
        <v>0.88178050949999998</v>
      </c>
      <c r="R10" s="105">
        <v>0.81053093249999997</v>
      </c>
      <c r="S10" s="105">
        <v>0.95929326790000002</v>
      </c>
      <c r="T10" s="105">
        <v>1.5132644000000001E-2</v>
      </c>
      <c r="U10" s="107">
        <v>0.76085125629999995</v>
      </c>
      <c r="V10" s="105">
        <v>0.73312661020000003</v>
      </c>
      <c r="W10" s="105">
        <v>0.78962436530000002</v>
      </c>
      <c r="X10" s="105">
        <v>1.1100714731000001</v>
      </c>
      <c r="Y10" s="105">
        <v>1.0203755430000001</v>
      </c>
      <c r="Z10" s="105">
        <v>1.2076521079</v>
      </c>
      <c r="AA10" s="104">
        <v>2669</v>
      </c>
      <c r="AB10" s="105">
        <v>358293.13974000001</v>
      </c>
      <c r="AC10" s="113">
        <v>0.7688439225</v>
      </c>
      <c r="AD10" s="105">
        <v>0.70556236179999998</v>
      </c>
      <c r="AE10" s="105">
        <v>0.83780117710000002</v>
      </c>
      <c r="AF10" s="105">
        <v>2.7560549000000001E-6</v>
      </c>
      <c r="AG10" s="107">
        <v>0.74492076569999999</v>
      </c>
      <c r="AH10" s="105">
        <v>0.71718936479999995</v>
      </c>
      <c r="AI10" s="105">
        <v>0.77372445050000005</v>
      </c>
      <c r="AJ10" s="105">
        <v>1.2280832041</v>
      </c>
      <c r="AK10" s="105">
        <v>1.1270028422</v>
      </c>
      <c r="AL10" s="105">
        <v>1.3382294165999999</v>
      </c>
      <c r="AM10" s="105">
        <v>5.0492406999999998E-3</v>
      </c>
      <c r="AN10" s="105">
        <v>0.87192211009999998</v>
      </c>
      <c r="AO10" s="105">
        <v>0.79226492189999997</v>
      </c>
      <c r="AP10" s="105">
        <v>0.95958832080000001</v>
      </c>
      <c r="AQ10" s="105">
        <v>1.1997592499999999E-2</v>
      </c>
      <c r="AR10" s="105">
        <v>0.88695516939999997</v>
      </c>
      <c r="AS10" s="105">
        <v>0.80771086660000002</v>
      </c>
      <c r="AT10" s="105">
        <v>0.97397411020000002</v>
      </c>
      <c r="AU10" s="104">
        <v>1</v>
      </c>
      <c r="AV10" s="104" t="s">
        <v>26</v>
      </c>
      <c r="AW10" s="104">
        <v>3</v>
      </c>
      <c r="AX10" s="104" t="s">
        <v>224</v>
      </c>
      <c r="AY10" s="104" t="s">
        <v>225</v>
      </c>
      <c r="AZ10" s="104" t="s">
        <v>26</v>
      </c>
      <c r="BA10" s="104" t="s">
        <v>26</v>
      </c>
      <c r="BB10" s="104" t="s">
        <v>26</v>
      </c>
      <c r="BC10" s="114" t="s">
        <v>435</v>
      </c>
      <c r="BD10" s="115">
        <v>2825</v>
      </c>
      <c r="BE10" s="115">
        <v>2788</v>
      </c>
      <c r="BF10" s="115">
        <v>2669</v>
      </c>
    </row>
    <row r="11" spans="1:93" x14ac:dyDescent="0.3">
      <c r="A11" s="10"/>
      <c r="B11" t="s">
        <v>162</v>
      </c>
      <c r="C11" s="104">
        <v>4083</v>
      </c>
      <c r="D11" s="105">
        <v>476910.82718999998</v>
      </c>
      <c r="E11" s="113">
        <v>1.0011754121000001</v>
      </c>
      <c r="F11" s="105">
        <v>0.9249393159</v>
      </c>
      <c r="G11" s="105">
        <v>1.0836951014</v>
      </c>
      <c r="H11" s="105">
        <v>1.2583679999999999E-4</v>
      </c>
      <c r="I11" s="107">
        <v>0.85613489300000001</v>
      </c>
      <c r="J11" s="105">
        <v>0.83027319509999997</v>
      </c>
      <c r="K11" s="105">
        <v>0.88280214189999995</v>
      </c>
      <c r="L11" s="105">
        <v>1.1675999077999999</v>
      </c>
      <c r="M11" s="105">
        <v>1.0786911533000001</v>
      </c>
      <c r="N11" s="105">
        <v>1.2638367715000001</v>
      </c>
      <c r="O11" s="104">
        <v>3464</v>
      </c>
      <c r="P11" s="105">
        <v>448185.15989000001</v>
      </c>
      <c r="Q11" s="113">
        <v>0.82247515879999999</v>
      </c>
      <c r="R11" s="105">
        <v>0.75809761239999995</v>
      </c>
      <c r="S11" s="105">
        <v>0.8923196377</v>
      </c>
      <c r="T11" s="105">
        <v>0.40269487700000001</v>
      </c>
      <c r="U11" s="107">
        <v>0.7728948457</v>
      </c>
      <c r="V11" s="105">
        <v>0.74758040270000004</v>
      </c>
      <c r="W11" s="105">
        <v>0.79906648219999998</v>
      </c>
      <c r="X11" s="105">
        <v>1.0354121022</v>
      </c>
      <c r="Y11" s="105">
        <v>0.95436735589999999</v>
      </c>
      <c r="Z11" s="105">
        <v>1.1233391575</v>
      </c>
      <c r="AA11" s="104">
        <v>3036</v>
      </c>
      <c r="AB11" s="105">
        <v>436147.96013000002</v>
      </c>
      <c r="AC11" s="113">
        <v>0.70316674180000005</v>
      </c>
      <c r="AD11" s="105">
        <v>0.64670255290000001</v>
      </c>
      <c r="AE11" s="105">
        <v>0.76456087029999997</v>
      </c>
      <c r="AF11" s="105">
        <v>6.5314878999999998E-3</v>
      </c>
      <c r="AG11" s="107">
        <v>0.69609405010000003</v>
      </c>
      <c r="AH11" s="105">
        <v>0.67176843330000002</v>
      </c>
      <c r="AI11" s="105">
        <v>0.7213005294</v>
      </c>
      <c r="AJ11" s="105">
        <v>1.1231762909</v>
      </c>
      <c r="AK11" s="105">
        <v>1.0329853953000001</v>
      </c>
      <c r="AL11" s="105">
        <v>1.2212418357999999</v>
      </c>
      <c r="AM11" s="105">
        <v>7.7445699999999999E-4</v>
      </c>
      <c r="AN11" s="105">
        <v>0.85493979269999998</v>
      </c>
      <c r="AO11" s="105">
        <v>0.78028425899999998</v>
      </c>
      <c r="AP11" s="105">
        <v>0.93673817029999995</v>
      </c>
      <c r="AQ11" s="105">
        <v>1.18924E-5</v>
      </c>
      <c r="AR11" s="105">
        <v>0.82150954659999997</v>
      </c>
      <c r="AS11" s="105">
        <v>0.75231464069999998</v>
      </c>
      <c r="AT11" s="105">
        <v>0.89706872449999997</v>
      </c>
      <c r="AU11" s="104">
        <v>1</v>
      </c>
      <c r="AV11" s="104" t="s">
        <v>26</v>
      </c>
      <c r="AW11" s="104">
        <v>3</v>
      </c>
      <c r="AX11" s="104" t="s">
        <v>224</v>
      </c>
      <c r="AY11" s="104" t="s">
        <v>225</v>
      </c>
      <c r="AZ11" s="104" t="s">
        <v>26</v>
      </c>
      <c r="BA11" s="104" t="s">
        <v>26</v>
      </c>
      <c r="BB11" s="104" t="s">
        <v>26</v>
      </c>
      <c r="BC11" s="114" t="s">
        <v>435</v>
      </c>
      <c r="BD11" s="115">
        <v>4083</v>
      </c>
      <c r="BE11" s="115">
        <v>3464</v>
      </c>
      <c r="BF11" s="115">
        <v>3036</v>
      </c>
      <c r="BQ11" s="52"/>
      <c r="CC11" s="4"/>
      <c r="CO11" s="4"/>
    </row>
    <row r="12" spans="1:93" x14ac:dyDescent="0.3">
      <c r="A12" s="10"/>
      <c r="B12" t="s">
        <v>164</v>
      </c>
      <c r="C12" s="104">
        <v>1079</v>
      </c>
      <c r="D12" s="105">
        <v>182733.93763999999</v>
      </c>
      <c r="E12" s="113">
        <v>1.2437598411999999</v>
      </c>
      <c r="F12" s="105">
        <v>1.1303339112999999</v>
      </c>
      <c r="G12" s="105">
        <v>1.3685677543000001</v>
      </c>
      <c r="H12" s="105">
        <v>2.481838E-14</v>
      </c>
      <c r="I12" s="107">
        <v>0.59047597500000004</v>
      </c>
      <c r="J12" s="105">
        <v>0.55627429780000004</v>
      </c>
      <c r="K12" s="105">
        <v>0.62678049020000004</v>
      </c>
      <c r="L12" s="105">
        <v>1.4505089302</v>
      </c>
      <c r="M12" s="105">
        <v>1.3182283092</v>
      </c>
      <c r="N12" s="105">
        <v>1.5960635513999999</v>
      </c>
      <c r="O12" s="104">
        <v>1019</v>
      </c>
      <c r="P12" s="105">
        <v>168731.28461</v>
      </c>
      <c r="Q12" s="113">
        <v>1.0950659356000001</v>
      </c>
      <c r="R12" s="105">
        <v>0.9925017545</v>
      </c>
      <c r="S12" s="105">
        <v>1.2082290009000001</v>
      </c>
      <c r="T12" s="105">
        <v>1.5677290000000001E-10</v>
      </c>
      <c r="U12" s="107">
        <v>0.60391883010000003</v>
      </c>
      <c r="V12" s="105">
        <v>0.5679542353</v>
      </c>
      <c r="W12" s="105">
        <v>0.64216081270000003</v>
      </c>
      <c r="X12" s="105">
        <v>1.3785760096999999</v>
      </c>
      <c r="Y12" s="105">
        <v>1.249458196</v>
      </c>
      <c r="Z12" s="105">
        <v>1.5210367346</v>
      </c>
      <c r="AA12" s="104">
        <v>995</v>
      </c>
      <c r="AB12" s="105">
        <v>156575.96004999999</v>
      </c>
      <c r="AC12" s="113">
        <v>0.93453463069999998</v>
      </c>
      <c r="AD12" s="105">
        <v>0.84575120199999998</v>
      </c>
      <c r="AE12" s="105">
        <v>1.032638173</v>
      </c>
      <c r="AF12" s="105">
        <v>3.6674060000000001E-15</v>
      </c>
      <c r="AG12" s="107">
        <v>0.63547430890000001</v>
      </c>
      <c r="AH12" s="105">
        <v>0.59719078049999996</v>
      </c>
      <c r="AI12" s="105">
        <v>0.67621204209999997</v>
      </c>
      <c r="AJ12" s="105">
        <v>1.4927428702000001</v>
      </c>
      <c r="AK12" s="105">
        <v>1.3509280825000001</v>
      </c>
      <c r="AL12" s="105">
        <v>1.649444782</v>
      </c>
      <c r="AM12" s="105">
        <v>9.4475718000000004E-3</v>
      </c>
      <c r="AN12" s="105">
        <v>0.85340489580000001</v>
      </c>
      <c r="AO12" s="105">
        <v>0.75712230150000004</v>
      </c>
      <c r="AP12" s="105">
        <v>0.96193166519999995</v>
      </c>
      <c r="AQ12" s="105">
        <v>3.2482950199999999E-2</v>
      </c>
      <c r="AR12" s="105">
        <v>0.88044805699999995</v>
      </c>
      <c r="AS12" s="105">
        <v>0.7834693224</v>
      </c>
      <c r="AT12" s="105">
        <v>0.98943093100000001</v>
      </c>
      <c r="AU12" s="104">
        <v>1</v>
      </c>
      <c r="AV12" s="104">
        <v>2</v>
      </c>
      <c r="AW12" s="104">
        <v>3</v>
      </c>
      <c r="AX12" s="104" t="s">
        <v>224</v>
      </c>
      <c r="AY12" s="104" t="s">
        <v>225</v>
      </c>
      <c r="AZ12" s="104" t="s">
        <v>26</v>
      </c>
      <c r="BA12" s="104" t="s">
        <v>26</v>
      </c>
      <c r="BB12" s="104" t="s">
        <v>26</v>
      </c>
      <c r="BC12" s="114" t="s">
        <v>228</v>
      </c>
      <c r="BD12" s="115">
        <v>1079</v>
      </c>
      <c r="BE12" s="115">
        <v>1019</v>
      </c>
      <c r="BF12" s="115">
        <v>995</v>
      </c>
      <c r="BQ12" s="52"/>
      <c r="CC12" s="4"/>
      <c r="CO12" s="4"/>
    </row>
    <row r="13" spans="1:93" s="3" customFormat="1" x14ac:dyDescent="0.3">
      <c r="A13" s="10" t="s">
        <v>27</v>
      </c>
      <c r="B13" s="3" t="s">
        <v>48</v>
      </c>
      <c r="C13" s="110">
        <v>25049</v>
      </c>
      <c r="D13" s="111">
        <v>3590761.7985</v>
      </c>
      <c r="E13" s="106">
        <v>0.8574644494</v>
      </c>
      <c r="F13" s="111">
        <v>0.79772398010000001</v>
      </c>
      <c r="G13" s="111">
        <v>0.92167880160000004</v>
      </c>
      <c r="H13" s="111" t="s">
        <v>26</v>
      </c>
      <c r="I13" s="112">
        <v>0.69759570270000004</v>
      </c>
      <c r="J13" s="111">
        <v>0.68901010839999999</v>
      </c>
      <c r="K13" s="111">
        <v>0.7062882801</v>
      </c>
      <c r="L13" s="111" t="s">
        <v>26</v>
      </c>
      <c r="M13" s="111" t="s">
        <v>26</v>
      </c>
      <c r="N13" s="111" t="s">
        <v>26</v>
      </c>
      <c r="O13" s="110">
        <v>24177</v>
      </c>
      <c r="P13" s="111">
        <v>3477275.2910000002</v>
      </c>
      <c r="Q13" s="106">
        <v>0.79434570739999999</v>
      </c>
      <c r="R13" s="111">
        <v>0.73860445959999999</v>
      </c>
      <c r="S13" s="111">
        <v>0.85429365430000004</v>
      </c>
      <c r="T13" s="111" t="s">
        <v>26</v>
      </c>
      <c r="U13" s="112">
        <v>0.69528576190000002</v>
      </c>
      <c r="V13" s="111">
        <v>0.68657660870000004</v>
      </c>
      <c r="W13" s="111">
        <v>0.70410538980000004</v>
      </c>
      <c r="X13" s="111" t="s">
        <v>26</v>
      </c>
      <c r="Y13" s="111" t="s">
        <v>26</v>
      </c>
      <c r="Z13" s="111" t="s">
        <v>26</v>
      </c>
      <c r="AA13" s="110">
        <v>21747</v>
      </c>
      <c r="AB13" s="111">
        <v>3473673.2198999999</v>
      </c>
      <c r="AC13" s="106">
        <v>0.62605198080000002</v>
      </c>
      <c r="AD13" s="111">
        <v>0.61778635079999999</v>
      </c>
      <c r="AE13" s="111">
        <v>0.63442820030000002</v>
      </c>
      <c r="AF13" s="111" t="s">
        <v>26</v>
      </c>
      <c r="AG13" s="112">
        <v>0.62605198080000002</v>
      </c>
      <c r="AH13" s="111">
        <v>0.61778635079999999</v>
      </c>
      <c r="AI13" s="111">
        <v>0.63442820030000002</v>
      </c>
      <c r="AJ13" s="111" t="s">
        <v>26</v>
      </c>
      <c r="AK13" s="111" t="s">
        <v>26</v>
      </c>
      <c r="AL13" s="111" t="s">
        <v>26</v>
      </c>
      <c r="AM13" s="111">
        <v>1.4200230000000001E-10</v>
      </c>
      <c r="AN13" s="111">
        <v>0.78813541129999998</v>
      </c>
      <c r="AO13" s="111">
        <v>0.73282995569999998</v>
      </c>
      <c r="AP13" s="111">
        <v>0.84761467749999997</v>
      </c>
      <c r="AQ13" s="111">
        <v>3.7162872800000003E-2</v>
      </c>
      <c r="AR13" s="111">
        <v>0.92638908580000001</v>
      </c>
      <c r="AS13" s="111">
        <v>0.86211025379999995</v>
      </c>
      <c r="AT13" s="111">
        <v>0.99546053940000001</v>
      </c>
      <c r="AU13" s="110" t="s">
        <v>26</v>
      </c>
      <c r="AV13" s="110" t="s">
        <v>26</v>
      </c>
      <c r="AW13" s="110" t="s">
        <v>26</v>
      </c>
      <c r="AX13" s="110" t="s">
        <v>224</v>
      </c>
      <c r="AY13" s="110" t="s">
        <v>225</v>
      </c>
      <c r="AZ13" s="110" t="s">
        <v>26</v>
      </c>
      <c r="BA13" s="110" t="s">
        <v>26</v>
      </c>
      <c r="BB13" s="110" t="s">
        <v>26</v>
      </c>
      <c r="BC13" s="108" t="s">
        <v>436</v>
      </c>
      <c r="BD13" s="109">
        <v>25049</v>
      </c>
      <c r="BE13" s="109">
        <v>24177</v>
      </c>
      <c r="BF13" s="109">
        <v>21747</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0">
        <v>85</v>
      </c>
      <c r="D14" s="111">
        <v>18786.847631000001</v>
      </c>
      <c r="E14" s="106">
        <v>0.70630569840000001</v>
      </c>
      <c r="F14" s="111">
        <v>0.57082906430000002</v>
      </c>
      <c r="G14" s="111">
        <v>0.87393542260000001</v>
      </c>
      <c r="H14" s="111">
        <v>2.6892664300000001E-2</v>
      </c>
      <c r="I14" s="112">
        <v>0.45244418689999999</v>
      </c>
      <c r="J14" s="111">
        <v>0.36579624449999998</v>
      </c>
      <c r="K14" s="111">
        <v>0.55961685039999998</v>
      </c>
      <c r="L14" s="111">
        <v>0.78626639320000002</v>
      </c>
      <c r="M14" s="111">
        <v>0.63545248259999998</v>
      </c>
      <c r="N14" s="111">
        <v>0.97287343729999998</v>
      </c>
      <c r="O14" s="110">
        <v>103</v>
      </c>
      <c r="P14" s="111">
        <v>19724.601040000001</v>
      </c>
      <c r="Q14" s="106">
        <v>0.67341153450000002</v>
      </c>
      <c r="R14" s="111">
        <v>0.55491545900000006</v>
      </c>
      <c r="S14" s="111">
        <v>0.81721113999999995</v>
      </c>
      <c r="T14" s="111">
        <v>0.1240444383</v>
      </c>
      <c r="U14" s="112">
        <v>0.52219053650000002</v>
      </c>
      <c r="V14" s="111">
        <v>0.43048459700000002</v>
      </c>
      <c r="W14" s="111">
        <v>0.63343255089999995</v>
      </c>
      <c r="X14" s="111">
        <v>0.8590958286</v>
      </c>
      <c r="Y14" s="111">
        <v>0.70792603279999999</v>
      </c>
      <c r="Z14" s="111">
        <v>1.0425462670000001</v>
      </c>
      <c r="AA14" s="110">
        <v>121</v>
      </c>
      <c r="AB14" s="111">
        <v>21240.128161000001</v>
      </c>
      <c r="AC14" s="106">
        <v>0.637258467</v>
      </c>
      <c r="AD14" s="111">
        <v>0.53298569169999999</v>
      </c>
      <c r="AE14" s="111">
        <v>0.76193106129999999</v>
      </c>
      <c r="AF14" s="111">
        <v>0.84569619389999995</v>
      </c>
      <c r="AG14" s="112">
        <v>0.56967641199999997</v>
      </c>
      <c r="AH14" s="111">
        <v>0.47670123710000001</v>
      </c>
      <c r="AI14" s="111">
        <v>0.6807853412</v>
      </c>
      <c r="AJ14" s="111">
        <v>1.0179002487</v>
      </c>
      <c r="AK14" s="111">
        <v>0.8513441504</v>
      </c>
      <c r="AL14" s="111">
        <v>1.2170412117</v>
      </c>
      <c r="AM14" s="111">
        <v>0.68063189660000001</v>
      </c>
      <c r="AN14" s="111">
        <v>0.94631356060000005</v>
      </c>
      <c r="AO14" s="111">
        <v>0.7276435658</v>
      </c>
      <c r="AP14" s="111">
        <v>1.2306978264999999</v>
      </c>
      <c r="AQ14" s="111">
        <v>0.744838789</v>
      </c>
      <c r="AR14" s="111">
        <v>0.95342786570000004</v>
      </c>
      <c r="AS14" s="111">
        <v>0.7154074695</v>
      </c>
      <c r="AT14" s="111">
        <v>1.2706390886000001</v>
      </c>
      <c r="AU14" s="110" t="s">
        <v>26</v>
      </c>
      <c r="AV14" s="110" t="s">
        <v>26</v>
      </c>
      <c r="AW14" s="110" t="s">
        <v>26</v>
      </c>
      <c r="AX14" s="110" t="s">
        <v>26</v>
      </c>
      <c r="AY14" s="110" t="s">
        <v>26</v>
      </c>
      <c r="AZ14" s="110" t="s">
        <v>26</v>
      </c>
      <c r="BA14" s="110" t="s">
        <v>26</v>
      </c>
      <c r="BB14" s="110" t="s">
        <v>26</v>
      </c>
      <c r="BC14" s="108" t="s">
        <v>26</v>
      </c>
      <c r="BD14" s="109">
        <v>85</v>
      </c>
      <c r="BE14" s="109">
        <v>103</v>
      </c>
      <c r="BF14" s="109">
        <v>121</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4">
        <v>107</v>
      </c>
      <c r="D15" s="105">
        <v>20728.1014</v>
      </c>
      <c r="E15" s="113">
        <v>0.74197979449999996</v>
      </c>
      <c r="F15" s="105">
        <v>0.61365593399999996</v>
      </c>
      <c r="G15" s="105">
        <v>0.89713793180000001</v>
      </c>
      <c r="H15" s="105">
        <v>4.84542133E-2</v>
      </c>
      <c r="I15" s="107">
        <v>0.51620743229999999</v>
      </c>
      <c r="J15" s="105">
        <v>0.42710582450000001</v>
      </c>
      <c r="K15" s="105">
        <v>0.62389716520000005</v>
      </c>
      <c r="L15" s="105">
        <v>0.82597914490000002</v>
      </c>
      <c r="M15" s="105">
        <v>0.68312777160000004</v>
      </c>
      <c r="N15" s="105">
        <v>0.99870269690000002</v>
      </c>
      <c r="O15" s="104">
        <v>84</v>
      </c>
      <c r="P15" s="105">
        <v>20619.668935000002</v>
      </c>
      <c r="Q15" s="113">
        <v>0.49484456599999999</v>
      </c>
      <c r="R15" s="105">
        <v>0.39942180090000001</v>
      </c>
      <c r="S15" s="105">
        <v>0.61306404390000002</v>
      </c>
      <c r="T15" s="105">
        <v>2.5712200000000001E-5</v>
      </c>
      <c r="U15" s="107">
        <v>0.40737802470000001</v>
      </c>
      <c r="V15" s="105">
        <v>0.3289454591</v>
      </c>
      <c r="W15" s="105">
        <v>0.50451176760000005</v>
      </c>
      <c r="X15" s="105">
        <v>0.63129138819999997</v>
      </c>
      <c r="Y15" s="105">
        <v>0.50955706190000005</v>
      </c>
      <c r="Z15" s="105">
        <v>0.78210831830000005</v>
      </c>
      <c r="AA15" s="104">
        <v>115</v>
      </c>
      <c r="AB15" s="105">
        <v>21323.8089</v>
      </c>
      <c r="AC15" s="113">
        <v>0.5611205413</v>
      </c>
      <c r="AD15" s="105">
        <v>0.46716450949999999</v>
      </c>
      <c r="AE15" s="105">
        <v>0.67397299119999998</v>
      </c>
      <c r="AF15" s="105">
        <v>0.24155340519999999</v>
      </c>
      <c r="AG15" s="107">
        <v>0.53930327619999996</v>
      </c>
      <c r="AH15" s="105">
        <v>0.4492189882</v>
      </c>
      <c r="AI15" s="105">
        <v>0.64745264849999995</v>
      </c>
      <c r="AJ15" s="105">
        <v>0.89628426790000004</v>
      </c>
      <c r="AK15" s="105">
        <v>0.746207222</v>
      </c>
      <c r="AL15" s="105">
        <v>1.0765447788</v>
      </c>
      <c r="AM15" s="105">
        <v>0.38117928229999998</v>
      </c>
      <c r="AN15" s="105">
        <v>1.1339329151999999</v>
      </c>
      <c r="AO15" s="105">
        <v>0.85588460639999997</v>
      </c>
      <c r="AP15" s="105">
        <v>1.5023098285000001</v>
      </c>
      <c r="AQ15" s="105">
        <v>5.4565665000000001E-3</v>
      </c>
      <c r="AR15" s="105">
        <v>0.6669245842</v>
      </c>
      <c r="AS15" s="105">
        <v>0.5011776912</v>
      </c>
      <c r="AT15" s="105">
        <v>0.88748643230000002</v>
      </c>
      <c r="AU15" s="104" t="s">
        <v>26</v>
      </c>
      <c r="AV15" s="104">
        <v>2</v>
      </c>
      <c r="AW15" s="104" t="s">
        <v>26</v>
      </c>
      <c r="AX15" s="104" t="s">
        <v>26</v>
      </c>
      <c r="AY15" s="104" t="s">
        <v>26</v>
      </c>
      <c r="AZ15" s="104" t="s">
        <v>26</v>
      </c>
      <c r="BA15" s="104" t="s">
        <v>26</v>
      </c>
      <c r="BB15" s="104" t="s">
        <v>26</v>
      </c>
      <c r="BC15" s="114">
        <v>-2</v>
      </c>
      <c r="BD15" s="115">
        <v>107</v>
      </c>
      <c r="BE15" s="115">
        <v>84</v>
      </c>
      <c r="BF15" s="115">
        <v>115</v>
      </c>
    </row>
    <row r="16" spans="1:93" x14ac:dyDescent="0.3">
      <c r="A16" s="10"/>
      <c r="B16" t="s">
        <v>73</v>
      </c>
      <c r="C16" s="104">
        <v>106</v>
      </c>
      <c r="D16" s="105">
        <v>24533.284819</v>
      </c>
      <c r="E16" s="113">
        <v>0.74556895840000004</v>
      </c>
      <c r="F16" s="105">
        <v>0.6160698322</v>
      </c>
      <c r="G16" s="105">
        <v>0.902289063</v>
      </c>
      <c r="H16" s="105">
        <v>5.5558404300000003E-2</v>
      </c>
      <c r="I16" s="107">
        <v>0.43206607180000001</v>
      </c>
      <c r="J16" s="105">
        <v>0.35716933229999998</v>
      </c>
      <c r="K16" s="105">
        <v>0.52266830740000003</v>
      </c>
      <c r="L16" s="105">
        <v>0.82997463719999998</v>
      </c>
      <c r="M16" s="105">
        <v>0.68581494669999998</v>
      </c>
      <c r="N16" s="105">
        <v>1.0044369864</v>
      </c>
      <c r="O16" s="104">
        <v>99</v>
      </c>
      <c r="P16" s="105">
        <v>25149.382177</v>
      </c>
      <c r="Q16" s="113">
        <v>0.56934025420000001</v>
      </c>
      <c r="R16" s="105">
        <v>0.46735055549999999</v>
      </c>
      <c r="S16" s="105">
        <v>0.69358711839999998</v>
      </c>
      <c r="T16" s="105">
        <v>1.4993027999999999E-3</v>
      </c>
      <c r="U16" s="107">
        <v>0.39364784110000001</v>
      </c>
      <c r="V16" s="105">
        <v>0.3232651594</v>
      </c>
      <c r="W16" s="105">
        <v>0.47935454329999999</v>
      </c>
      <c r="X16" s="105">
        <v>0.72632827389999999</v>
      </c>
      <c r="Y16" s="105">
        <v>0.59621626920000004</v>
      </c>
      <c r="Z16" s="105">
        <v>0.8848345621</v>
      </c>
      <c r="AA16" s="104">
        <v>125</v>
      </c>
      <c r="AB16" s="105">
        <v>24529.275095000001</v>
      </c>
      <c r="AC16" s="113">
        <v>0.63306271970000005</v>
      </c>
      <c r="AD16" s="105">
        <v>0.53099374889999995</v>
      </c>
      <c r="AE16" s="105">
        <v>0.75475164809999995</v>
      </c>
      <c r="AF16" s="105">
        <v>0.90120377009999997</v>
      </c>
      <c r="AG16" s="107">
        <v>0.50959516540000005</v>
      </c>
      <c r="AH16" s="105">
        <v>0.42765299569999998</v>
      </c>
      <c r="AI16" s="105">
        <v>0.60723819359999998</v>
      </c>
      <c r="AJ16" s="105">
        <v>1.0111983336000001</v>
      </c>
      <c r="AK16" s="105">
        <v>0.84816239729999998</v>
      </c>
      <c r="AL16" s="105">
        <v>1.2055734527999999</v>
      </c>
      <c r="AM16" s="105">
        <v>0.43037918939999997</v>
      </c>
      <c r="AN16" s="105">
        <v>1.1119233447000001</v>
      </c>
      <c r="AO16" s="105">
        <v>0.85418796210000003</v>
      </c>
      <c r="AP16" s="105">
        <v>1.447425601</v>
      </c>
      <c r="AQ16" s="105">
        <v>5.3681616699999997E-2</v>
      </c>
      <c r="AR16" s="105">
        <v>0.76363191870000002</v>
      </c>
      <c r="AS16" s="105">
        <v>0.58064768040000003</v>
      </c>
      <c r="AT16" s="105">
        <v>1.0042814722</v>
      </c>
      <c r="AU16" s="104" t="s">
        <v>26</v>
      </c>
      <c r="AV16" s="104">
        <v>2</v>
      </c>
      <c r="AW16" s="104" t="s">
        <v>26</v>
      </c>
      <c r="AX16" s="104" t="s">
        <v>26</v>
      </c>
      <c r="AY16" s="104" t="s">
        <v>26</v>
      </c>
      <c r="AZ16" s="104" t="s">
        <v>26</v>
      </c>
      <c r="BA16" s="104" t="s">
        <v>26</v>
      </c>
      <c r="BB16" s="104" t="s">
        <v>26</v>
      </c>
      <c r="BC16" s="114">
        <v>-2</v>
      </c>
      <c r="BD16" s="115">
        <v>106</v>
      </c>
      <c r="BE16" s="115">
        <v>99</v>
      </c>
      <c r="BF16" s="115">
        <v>125</v>
      </c>
    </row>
    <row r="17" spans="1:58" x14ac:dyDescent="0.3">
      <c r="A17" s="10"/>
      <c r="B17" t="s">
        <v>65</v>
      </c>
      <c r="C17" s="104">
        <v>37</v>
      </c>
      <c r="D17" s="105">
        <v>6333.9255558000004</v>
      </c>
      <c r="E17" s="113">
        <v>0.69507603969999998</v>
      </c>
      <c r="F17" s="105">
        <v>0.50349096650000003</v>
      </c>
      <c r="G17" s="105">
        <v>0.95956180579999995</v>
      </c>
      <c r="H17" s="105">
        <v>0.1189991375</v>
      </c>
      <c r="I17" s="107">
        <v>0.58415590260000005</v>
      </c>
      <c r="J17" s="105">
        <v>0.42324525470000002</v>
      </c>
      <c r="K17" s="105">
        <v>0.80624204219999995</v>
      </c>
      <c r="L17" s="105">
        <v>0.7737654276</v>
      </c>
      <c r="M17" s="105">
        <v>0.56049105519999998</v>
      </c>
      <c r="N17" s="105">
        <v>1.0681935623000001</v>
      </c>
      <c r="O17" s="104">
        <v>37</v>
      </c>
      <c r="P17" s="105">
        <v>5691.7890111999995</v>
      </c>
      <c r="Q17" s="113">
        <v>0.69482638210000003</v>
      </c>
      <c r="R17" s="105">
        <v>0.50330616660000005</v>
      </c>
      <c r="S17" s="105">
        <v>0.95922468940000005</v>
      </c>
      <c r="T17" s="105">
        <v>0.46366033670000001</v>
      </c>
      <c r="U17" s="107">
        <v>0.65005923320000003</v>
      </c>
      <c r="V17" s="105">
        <v>0.47099495959999998</v>
      </c>
      <c r="W17" s="105">
        <v>0.89720069830000004</v>
      </c>
      <c r="X17" s="105">
        <v>0.88641553620000002</v>
      </c>
      <c r="Y17" s="105">
        <v>0.64208616279999997</v>
      </c>
      <c r="Z17" s="105">
        <v>1.223718168</v>
      </c>
      <c r="AA17" s="104">
        <v>40</v>
      </c>
      <c r="AB17" s="105">
        <v>5292.9918780999997</v>
      </c>
      <c r="AC17" s="113">
        <v>0.7097580886</v>
      </c>
      <c r="AD17" s="105">
        <v>0.52047418099999998</v>
      </c>
      <c r="AE17" s="105">
        <v>0.96787998860000002</v>
      </c>
      <c r="AF17" s="105">
        <v>0.42781241419999999</v>
      </c>
      <c r="AG17" s="107">
        <v>0.75571625499999995</v>
      </c>
      <c r="AH17" s="105">
        <v>0.55433459439999999</v>
      </c>
      <c r="AI17" s="105">
        <v>1.0302569311000001</v>
      </c>
      <c r="AJ17" s="105">
        <v>1.1337047248000001</v>
      </c>
      <c r="AK17" s="105">
        <v>0.83135937100000001</v>
      </c>
      <c r="AL17" s="105">
        <v>1.5460057922999999</v>
      </c>
      <c r="AM17" s="105">
        <v>0.92573161879999999</v>
      </c>
      <c r="AN17" s="105">
        <v>1.0214898381999999</v>
      </c>
      <c r="AO17" s="105">
        <v>0.65324993239999996</v>
      </c>
      <c r="AP17" s="105">
        <v>1.5973082242000001</v>
      </c>
      <c r="AQ17" s="105">
        <v>0.99876713559999997</v>
      </c>
      <c r="AR17" s="105">
        <v>0.99964081969999996</v>
      </c>
      <c r="AS17" s="105">
        <v>0.63378683979999995</v>
      </c>
      <c r="AT17" s="105">
        <v>1.5766843134999999</v>
      </c>
      <c r="AU17" s="104" t="s">
        <v>26</v>
      </c>
      <c r="AV17" s="104" t="s">
        <v>26</v>
      </c>
      <c r="AW17" s="104" t="s">
        <v>26</v>
      </c>
      <c r="AX17" s="104" t="s">
        <v>26</v>
      </c>
      <c r="AY17" s="104" t="s">
        <v>26</v>
      </c>
      <c r="AZ17" s="104" t="s">
        <v>26</v>
      </c>
      <c r="BA17" s="104" t="s">
        <v>26</v>
      </c>
      <c r="BB17" s="104" t="s">
        <v>26</v>
      </c>
      <c r="BC17" s="114" t="s">
        <v>26</v>
      </c>
      <c r="BD17" s="115">
        <v>37</v>
      </c>
      <c r="BE17" s="115">
        <v>37</v>
      </c>
      <c r="BF17" s="115">
        <v>40</v>
      </c>
    </row>
    <row r="18" spans="1:58" x14ac:dyDescent="0.3">
      <c r="A18" s="10"/>
      <c r="B18" t="s">
        <v>64</v>
      </c>
      <c r="C18" s="104">
        <v>141</v>
      </c>
      <c r="D18" s="105">
        <v>29109.493877000001</v>
      </c>
      <c r="E18" s="113">
        <v>0.78930428789999996</v>
      </c>
      <c r="F18" s="105">
        <v>0.66889302920000004</v>
      </c>
      <c r="G18" s="105">
        <v>0.93139146589999999</v>
      </c>
      <c r="H18" s="105">
        <v>0.12560550309999999</v>
      </c>
      <c r="I18" s="107">
        <v>0.48437805410000001</v>
      </c>
      <c r="J18" s="105">
        <v>0.41067697720000002</v>
      </c>
      <c r="K18" s="105">
        <v>0.57130570339999998</v>
      </c>
      <c r="L18" s="105">
        <v>0.87866123259999995</v>
      </c>
      <c r="M18" s="105">
        <v>0.74461824480000005</v>
      </c>
      <c r="N18" s="105">
        <v>1.0368340651000001</v>
      </c>
      <c r="O18" s="104">
        <v>98</v>
      </c>
      <c r="P18" s="105">
        <v>29611.986601000001</v>
      </c>
      <c r="Q18" s="113">
        <v>0.46433857470000001</v>
      </c>
      <c r="R18" s="105">
        <v>0.38078060679999998</v>
      </c>
      <c r="S18" s="105">
        <v>0.56623238710000001</v>
      </c>
      <c r="T18" s="105">
        <v>2.3038484999999999E-7</v>
      </c>
      <c r="U18" s="107">
        <v>0.3309470632</v>
      </c>
      <c r="V18" s="105">
        <v>0.27150272390000002</v>
      </c>
      <c r="W18" s="105">
        <v>0.40340648179999999</v>
      </c>
      <c r="X18" s="105">
        <v>0.59237377459999996</v>
      </c>
      <c r="Y18" s="105">
        <v>0.48577580590000002</v>
      </c>
      <c r="Z18" s="105">
        <v>0.72236345359999998</v>
      </c>
      <c r="AA18" s="104">
        <v>148</v>
      </c>
      <c r="AB18" s="105">
        <v>33452.507740000001</v>
      </c>
      <c r="AC18" s="113">
        <v>0.56098019379999997</v>
      </c>
      <c r="AD18" s="105">
        <v>0.47724245859999997</v>
      </c>
      <c r="AE18" s="105">
        <v>0.65941068780000001</v>
      </c>
      <c r="AF18" s="105">
        <v>0.1833294228</v>
      </c>
      <c r="AG18" s="107">
        <v>0.44241825200000001</v>
      </c>
      <c r="AH18" s="105">
        <v>0.37658645880000002</v>
      </c>
      <c r="AI18" s="105">
        <v>0.51975822589999998</v>
      </c>
      <c r="AJ18" s="105">
        <v>0.89606008930000003</v>
      </c>
      <c r="AK18" s="105">
        <v>0.7623048456</v>
      </c>
      <c r="AL18" s="105">
        <v>1.0532842446999999</v>
      </c>
      <c r="AM18" s="105">
        <v>0.14656229200000001</v>
      </c>
      <c r="AN18" s="105">
        <v>1.2081274837</v>
      </c>
      <c r="AO18" s="105">
        <v>0.93595984980000002</v>
      </c>
      <c r="AP18" s="105">
        <v>1.5594387059000001</v>
      </c>
      <c r="AQ18" s="105">
        <v>5.4830100000000002E-5</v>
      </c>
      <c r="AR18" s="105">
        <v>0.58828842280000004</v>
      </c>
      <c r="AS18" s="105">
        <v>0.45461503209999998</v>
      </c>
      <c r="AT18" s="105">
        <v>0.76126666300000001</v>
      </c>
      <c r="AU18" s="104" t="s">
        <v>26</v>
      </c>
      <c r="AV18" s="104">
        <v>2</v>
      </c>
      <c r="AW18" s="104" t="s">
        <v>26</v>
      </c>
      <c r="AX18" s="104" t="s">
        <v>224</v>
      </c>
      <c r="AY18" s="104" t="s">
        <v>26</v>
      </c>
      <c r="AZ18" s="104" t="s">
        <v>26</v>
      </c>
      <c r="BA18" s="104" t="s">
        <v>26</v>
      </c>
      <c r="BB18" s="104" t="s">
        <v>26</v>
      </c>
      <c r="BC18" s="114" t="s">
        <v>434</v>
      </c>
      <c r="BD18" s="115">
        <v>141</v>
      </c>
      <c r="BE18" s="115">
        <v>98</v>
      </c>
      <c r="BF18" s="115">
        <v>148</v>
      </c>
    </row>
    <row r="19" spans="1:58" x14ac:dyDescent="0.3">
      <c r="A19" s="10"/>
      <c r="B19" t="s">
        <v>67</v>
      </c>
      <c r="C19" s="104">
        <v>134</v>
      </c>
      <c r="D19" s="105">
        <v>26565.30515</v>
      </c>
      <c r="E19" s="113">
        <v>0.83518754340000001</v>
      </c>
      <c r="F19" s="105">
        <v>0.70477581089999997</v>
      </c>
      <c r="G19" s="105">
        <v>0.98973066600000004</v>
      </c>
      <c r="H19" s="105">
        <v>0.40033418669999998</v>
      </c>
      <c r="I19" s="107">
        <v>0.50441731889999997</v>
      </c>
      <c r="J19" s="105">
        <v>0.42585071009999997</v>
      </c>
      <c r="K19" s="105">
        <v>0.59747894180000005</v>
      </c>
      <c r="L19" s="105">
        <v>0.92973892020000004</v>
      </c>
      <c r="M19" s="105">
        <v>0.78456330740000002</v>
      </c>
      <c r="N19" s="105">
        <v>1.1017778318</v>
      </c>
      <c r="O19" s="104">
        <v>144</v>
      </c>
      <c r="P19" s="105">
        <v>29757.268642999999</v>
      </c>
      <c r="Q19" s="113">
        <v>0.70496000640000001</v>
      </c>
      <c r="R19" s="105">
        <v>0.59843467319999999</v>
      </c>
      <c r="S19" s="105">
        <v>0.83044755390000002</v>
      </c>
      <c r="T19" s="105">
        <v>0.2043517765</v>
      </c>
      <c r="U19" s="107">
        <v>0.48391538119999999</v>
      </c>
      <c r="V19" s="105">
        <v>0.41099445680000002</v>
      </c>
      <c r="W19" s="105">
        <v>0.5697743421</v>
      </c>
      <c r="X19" s="105">
        <v>0.89934337289999999</v>
      </c>
      <c r="Y19" s="105">
        <v>0.76344509279999995</v>
      </c>
      <c r="Z19" s="105">
        <v>1.0594324464</v>
      </c>
      <c r="AA19" s="104">
        <v>175</v>
      </c>
      <c r="AB19" s="105">
        <v>34744.736896000002</v>
      </c>
      <c r="AC19" s="113">
        <v>0.61851644969999997</v>
      </c>
      <c r="AD19" s="105">
        <v>0.53302236629999999</v>
      </c>
      <c r="AE19" s="105">
        <v>0.71772335040000002</v>
      </c>
      <c r="AF19" s="105">
        <v>0.87323720989999998</v>
      </c>
      <c r="AG19" s="107">
        <v>0.50367340679999995</v>
      </c>
      <c r="AH19" s="105">
        <v>0.43431440389999998</v>
      </c>
      <c r="AI19" s="105">
        <v>0.58410888159999996</v>
      </c>
      <c r="AJ19" s="105">
        <v>0.98796340989999998</v>
      </c>
      <c r="AK19" s="105">
        <v>0.85140273119999998</v>
      </c>
      <c r="AL19" s="105">
        <v>1.1464277287</v>
      </c>
      <c r="AM19" s="105">
        <v>0.24495309430000001</v>
      </c>
      <c r="AN19" s="105">
        <v>0.8773780699</v>
      </c>
      <c r="AO19" s="105">
        <v>0.70374661120000004</v>
      </c>
      <c r="AP19" s="105">
        <v>1.0938486457000001</v>
      </c>
      <c r="AQ19" s="105">
        <v>0.15787076359999999</v>
      </c>
      <c r="AR19" s="105">
        <v>0.84407389919999998</v>
      </c>
      <c r="AS19" s="105">
        <v>0.6671298926</v>
      </c>
      <c r="AT19" s="105">
        <v>1.0679490684999999</v>
      </c>
      <c r="AU19" s="104" t="s">
        <v>26</v>
      </c>
      <c r="AV19" s="104" t="s">
        <v>26</v>
      </c>
      <c r="AW19" s="104" t="s">
        <v>26</v>
      </c>
      <c r="AX19" s="104" t="s">
        <v>26</v>
      </c>
      <c r="AY19" s="104" t="s">
        <v>26</v>
      </c>
      <c r="AZ19" s="104" t="s">
        <v>26</v>
      </c>
      <c r="BA19" s="104" t="s">
        <v>26</v>
      </c>
      <c r="BB19" s="104" t="s">
        <v>26</v>
      </c>
      <c r="BC19" s="114" t="s">
        <v>26</v>
      </c>
      <c r="BD19" s="115">
        <v>134</v>
      </c>
      <c r="BE19" s="115">
        <v>144</v>
      </c>
      <c r="BF19" s="115">
        <v>175</v>
      </c>
    </row>
    <row r="20" spans="1:58" x14ac:dyDescent="0.3">
      <c r="A20" s="10"/>
      <c r="B20" t="s">
        <v>63</v>
      </c>
      <c r="C20" s="104">
        <v>98</v>
      </c>
      <c r="D20" s="105">
        <v>25412.69339</v>
      </c>
      <c r="E20" s="113">
        <v>0.49987387750000001</v>
      </c>
      <c r="F20" s="105">
        <v>0.40992785780000002</v>
      </c>
      <c r="G20" s="105">
        <v>0.60955577569999997</v>
      </c>
      <c r="H20" s="105">
        <v>6.9865327999999999E-9</v>
      </c>
      <c r="I20" s="107">
        <v>0.38563405499999998</v>
      </c>
      <c r="J20" s="105">
        <v>0.31636689969999998</v>
      </c>
      <c r="K20" s="105">
        <v>0.47006695230000001</v>
      </c>
      <c r="L20" s="105">
        <v>0.55646447649999997</v>
      </c>
      <c r="M20" s="105">
        <v>0.45633569000000002</v>
      </c>
      <c r="N20" s="105">
        <v>0.67856343549999998</v>
      </c>
      <c r="O20" s="104">
        <v>134</v>
      </c>
      <c r="P20" s="105">
        <v>24073.608998</v>
      </c>
      <c r="Q20" s="113">
        <v>0.62710003410000004</v>
      </c>
      <c r="R20" s="105">
        <v>0.52917615910000004</v>
      </c>
      <c r="S20" s="105">
        <v>0.74314469009999995</v>
      </c>
      <c r="T20" s="105">
        <v>1.00031853E-2</v>
      </c>
      <c r="U20" s="107">
        <v>0.55662613780000003</v>
      </c>
      <c r="V20" s="105">
        <v>0.46992763170000001</v>
      </c>
      <c r="W20" s="105">
        <v>0.65931993870000005</v>
      </c>
      <c r="X20" s="105">
        <v>0.80001454650000003</v>
      </c>
      <c r="Y20" s="105">
        <v>0.67508946250000001</v>
      </c>
      <c r="Z20" s="105">
        <v>0.94805697649999998</v>
      </c>
      <c r="AA20" s="104">
        <v>148</v>
      </c>
      <c r="AB20" s="105">
        <v>23111.627134999999</v>
      </c>
      <c r="AC20" s="113">
        <v>0.65493943880000005</v>
      </c>
      <c r="AD20" s="105">
        <v>0.5571791344</v>
      </c>
      <c r="AE20" s="105">
        <v>0.7698523545</v>
      </c>
      <c r="AF20" s="105">
        <v>0.58443433980000004</v>
      </c>
      <c r="AG20" s="107">
        <v>0.64037031720000004</v>
      </c>
      <c r="AH20" s="105">
        <v>0.54508327580000004</v>
      </c>
      <c r="AI20" s="105">
        <v>0.75231466709999995</v>
      </c>
      <c r="AJ20" s="105">
        <v>1.0461422675000001</v>
      </c>
      <c r="AK20" s="105">
        <v>0.88998861350000003</v>
      </c>
      <c r="AL20" s="105">
        <v>1.2296939840000001</v>
      </c>
      <c r="AM20" s="105">
        <v>0.71566203390000005</v>
      </c>
      <c r="AN20" s="105">
        <v>1.0443938817</v>
      </c>
      <c r="AO20" s="105">
        <v>0.82672728139999996</v>
      </c>
      <c r="AP20" s="105">
        <v>1.3193692824000001</v>
      </c>
      <c r="AQ20" s="105">
        <v>8.8016238299999994E-2</v>
      </c>
      <c r="AR20" s="105">
        <v>1.2545165138000001</v>
      </c>
      <c r="AS20" s="105">
        <v>0.96680166649999999</v>
      </c>
      <c r="AT20" s="105">
        <v>1.6278537138</v>
      </c>
      <c r="AU20" s="104">
        <v>1</v>
      </c>
      <c r="AV20" s="104" t="s">
        <v>26</v>
      </c>
      <c r="AW20" s="104" t="s">
        <v>26</v>
      </c>
      <c r="AX20" s="104" t="s">
        <v>26</v>
      </c>
      <c r="AY20" s="104" t="s">
        <v>26</v>
      </c>
      <c r="AZ20" s="104" t="s">
        <v>26</v>
      </c>
      <c r="BA20" s="104" t="s">
        <v>26</v>
      </c>
      <c r="BB20" s="104" t="s">
        <v>26</v>
      </c>
      <c r="BC20" s="114">
        <v>-1</v>
      </c>
      <c r="BD20" s="115">
        <v>98</v>
      </c>
      <c r="BE20" s="115">
        <v>134</v>
      </c>
      <c r="BF20" s="115">
        <v>148</v>
      </c>
    </row>
    <row r="21" spans="1:58" x14ac:dyDescent="0.3">
      <c r="A21" s="10"/>
      <c r="B21" t="s">
        <v>62</v>
      </c>
      <c r="C21" s="104">
        <v>42</v>
      </c>
      <c r="D21" s="105">
        <v>13252.181442999999</v>
      </c>
      <c r="E21" s="113">
        <v>0.54948327370000005</v>
      </c>
      <c r="F21" s="105">
        <v>0.40597307490000001</v>
      </c>
      <c r="G21" s="105">
        <v>0.74372387399999995</v>
      </c>
      <c r="H21" s="105">
        <v>1.4590244000000001E-3</v>
      </c>
      <c r="I21" s="107">
        <v>0.31692895380000002</v>
      </c>
      <c r="J21" s="105">
        <v>0.23421713669999999</v>
      </c>
      <c r="K21" s="105">
        <v>0.42884975530000002</v>
      </c>
      <c r="L21" s="105">
        <v>0.61169014020000001</v>
      </c>
      <c r="M21" s="105">
        <v>0.45193318710000002</v>
      </c>
      <c r="N21" s="105">
        <v>0.82792067130000002</v>
      </c>
      <c r="O21" s="104">
        <v>40</v>
      </c>
      <c r="P21" s="105">
        <v>13162.954218000001</v>
      </c>
      <c r="Q21" s="113">
        <v>0.44433927880000001</v>
      </c>
      <c r="R21" s="105">
        <v>0.32584676359999998</v>
      </c>
      <c r="S21" s="105">
        <v>0.60592099330000004</v>
      </c>
      <c r="T21" s="105">
        <v>3.3445600000000001E-4</v>
      </c>
      <c r="U21" s="107">
        <v>0.30388315069999999</v>
      </c>
      <c r="V21" s="105">
        <v>0.2229050149</v>
      </c>
      <c r="W21" s="105">
        <v>0.41427946030000001</v>
      </c>
      <c r="X21" s="105">
        <v>0.56685993830000003</v>
      </c>
      <c r="Y21" s="105">
        <v>0.41569468450000002</v>
      </c>
      <c r="Z21" s="105">
        <v>0.77299566630000005</v>
      </c>
      <c r="AA21" s="104">
        <v>45</v>
      </c>
      <c r="AB21" s="105">
        <v>13260.445610000001</v>
      </c>
      <c r="AC21" s="113">
        <v>0.45229976500000002</v>
      </c>
      <c r="AD21" s="105">
        <v>0.33759931500000001</v>
      </c>
      <c r="AE21" s="105">
        <v>0.60597006070000003</v>
      </c>
      <c r="AF21" s="105">
        <v>2.93734698E-2</v>
      </c>
      <c r="AG21" s="107">
        <v>0.33935511159999998</v>
      </c>
      <c r="AH21" s="105">
        <v>0.25337558300000002</v>
      </c>
      <c r="AI21" s="105">
        <v>0.45451061390000003</v>
      </c>
      <c r="AJ21" s="105">
        <v>0.72246359540000005</v>
      </c>
      <c r="AK21" s="105">
        <v>0.53925125279999997</v>
      </c>
      <c r="AL21" s="105">
        <v>0.96792291900000005</v>
      </c>
      <c r="AM21" s="105">
        <v>0.93487517019999999</v>
      </c>
      <c r="AN21" s="105">
        <v>1.0179153330999999</v>
      </c>
      <c r="AO21" s="105">
        <v>0.66487437490000001</v>
      </c>
      <c r="AP21" s="105">
        <v>1.5584171454</v>
      </c>
      <c r="AQ21" s="105">
        <v>0.33637705330000001</v>
      </c>
      <c r="AR21" s="105">
        <v>0.80864932580000004</v>
      </c>
      <c r="AS21" s="105">
        <v>0.52445103800000004</v>
      </c>
      <c r="AT21" s="105">
        <v>1.2468537285000001</v>
      </c>
      <c r="AU21" s="104">
        <v>1</v>
      </c>
      <c r="AV21" s="104">
        <v>2</v>
      </c>
      <c r="AW21" s="104" t="s">
        <v>26</v>
      </c>
      <c r="AX21" s="104" t="s">
        <v>26</v>
      </c>
      <c r="AY21" s="104" t="s">
        <v>26</v>
      </c>
      <c r="AZ21" s="104" t="s">
        <v>26</v>
      </c>
      <c r="BA21" s="104" t="s">
        <v>26</v>
      </c>
      <c r="BB21" s="104" t="s">
        <v>26</v>
      </c>
      <c r="BC21" s="114" t="s">
        <v>428</v>
      </c>
      <c r="BD21" s="115">
        <v>42</v>
      </c>
      <c r="BE21" s="115">
        <v>40</v>
      </c>
      <c r="BF21" s="115">
        <v>45</v>
      </c>
    </row>
    <row r="22" spans="1:58" x14ac:dyDescent="0.3">
      <c r="A22" s="10"/>
      <c r="B22" t="s">
        <v>202</v>
      </c>
      <c r="C22" s="104">
        <v>75</v>
      </c>
      <c r="D22" s="105">
        <v>12240.760865</v>
      </c>
      <c r="E22" s="113">
        <v>0.75779239539999999</v>
      </c>
      <c r="F22" s="105">
        <v>0.60410791109999995</v>
      </c>
      <c r="G22" s="105">
        <v>0.95057406789999999</v>
      </c>
      <c r="H22" s="105">
        <v>0.14132135730000001</v>
      </c>
      <c r="I22" s="107">
        <v>0.61270701080000001</v>
      </c>
      <c r="J22" s="105">
        <v>0.48861248709999999</v>
      </c>
      <c r="K22" s="105">
        <v>0.76831822979999997</v>
      </c>
      <c r="L22" s="105">
        <v>0.84358188649999999</v>
      </c>
      <c r="M22" s="105">
        <v>0.67249881950000001</v>
      </c>
      <c r="N22" s="105">
        <v>1.0581883247999999</v>
      </c>
      <c r="O22" s="104">
        <v>83</v>
      </c>
      <c r="P22" s="105">
        <v>11375.22733</v>
      </c>
      <c r="Q22" s="113">
        <v>0.79786204140000005</v>
      </c>
      <c r="R22" s="105">
        <v>0.64318463709999996</v>
      </c>
      <c r="S22" s="105">
        <v>0.98973731720000002</v>
      </c>
      <c r="T22" s="105">
        <v>0.87208027060000004</v>
      </c>
      <c r="U22" s="107">
        <v>0.72965574749999995</v>
      </c>
      <c r="V22" s="105">
        <v>0.5884187461</v>
      </c>
      <c r="W22" s="105">
        <v>0.90479359010000004</v>
      </c>
      <c r="X22" s="105">
        <v>1.0178619113</v>
      </c>
      <c r="Y22" s="105">
        <v>0.82053426529999995</v>
      </c>
      <c r="Z22" s="105">
        <v>1.2626442481</v>
      </c>
      <c r="AA22" s="104">
        <v>73</v>
      </c>
      <c r="AB22" s="105">
        <v>10871.557220000001</v>
      </c>
      <c r="AC22" s="113">
        <v>0.63882914150000003</v>
      </c>
      <c r="AD22" s="105">
        <v>0.50768193559999997</v>
      </c>
      <c r="AE22" s="105">
        <v>0.80385501910000001</v>
      </c>
      <c r="AF22" s="105">
        <v>0.86317784750000004</v>
      </c>
      <c r="AG22" s="107">
        <v>0.67147694229999999</v>
      </c>
      <c r="AH22" s="105">
        <v>0.53383310070000001</v>
      </c>
      <c r="AI22" s="105">
        <v>0.84461095330000002</v>
      </c>
      <c r="AJ22" s="105">
        <v>1.0204091050999999</v>
      </c>
      <c r="AK22" s="105">
        <v>0.81092617089999997</v>
      </c>
      <c r="AL22" s="105">
        <v>1.2840068297</v>
      </c>
      <c r="AM22" s="105">
        <v>0.1659320333</v>
      </c>
      <c r="AN22" s="105">
        <v>0.80067619249999999</v>
      </c>
      <c r="AO22" s="105">
        <v>0.58462061949999999</v>
      </c>
      <c r="AP22" s="105">
        <v>1.0965784371</v>
      </c>
      <c r="AQ22" s="105">
        <v>0.74637653120000003</v>
      </c>
      <c r="AR22" s="105">
        <v>1.0528768120000001</v>
      </c>
      <c r="AS22" s="105">
        <v>0.77049037730000003</v>
      </c>
      <c r="AT22" s="105">
        <v>1.4387585022</v>
      </c>
      <c r="AU22" s="104" t="s">
        <v>26</v>
      </c>
      <c r="AV22" s="104" t="s">
        <v>26</v>
      </c>
      <c r="AW22" s="104" t="s">
        <v>26</v>
      </c>
      <c r="AX22" s="104" t="s">
        <v>26</v>
      </c>
      <c r="AY22" s="104" t="s">
        <v>26</v>
      </c>
      <c r="AZ22" s="104" t="s">
        <v>26</v>
      </c>
      <c r="BA22" s="104" t="s">
        <v>26</v>
      </c>
      <c r="BB22" s="104" t="s">
        <v>26</v>
      </c>
      <c r="BC22" s="114" t="s">
        <v>26</v>
      </c>
      <c r="BD22" s="115">
        <v>75</v>
      </c>
      <c r="BE22" s="115">
        <v>83</v>
      </c>
      <c r="BF22" s="115">
        <v>73</v>
      </c>
    </row>
    <row r="23" spans="1:58" x14ac:dyDescent="0.3">
      <c r="A23" s="10"/>
      <c r="B23" t="s">
        <v>72</v>
      </c>
      <c r="C23" s="104">
        <v>136</v>
      </c>
      <c r="D23" s="105">
        <v>22236.736327999999</v>
      </c>
      <c r="E23" s="113">
        <v>0.72641382229999996</v>
      </c>
      <c r="F23" s="105">
        <v>0.61375455040000004</v>
      </c>
      <c r="G23" s="105">
        <v>0.85975255230000003</v>
      </c>
      <c r="H23" s="105">
        <v>1.35076096E-2</v>
      </c>
      <c r="I23" s="107">
        <v>0.61160054239999995</v>
      </c>
      <c r="J23" s="105">
        <v>0.51698498719999997</v>
      </c>
      <c r="K23" s="105">
        <v>0.72353208069999997</v>
      </c>
      <c r="L23" s="105">
        <v>0.8086509529</v>
      </c>
      <c r="M23" s="105">
        <v>0.68323755249999996</v>
      </c>
      <c r="N23" s="105">
        <v>0.95708492779999998</v>
      </c>
      <c r="O23" s="104">
        <v>165</v>
      </c>
      <c r="P23" s="105">
        <v>23901.662333</v>
      </c>
      <c r="Q23" s="113">
        <v>0.74187600450000002</v>
      </c>
      <c r="R23" s="105">
        <v>0.63655842210000002</v>
      </c>
      <c r="S23" s="105">
        <v>0.86461821390000004</v>
      </c>
      <c r="T23" s="105">
        <v>0.48099310830000003</v>
      </c>
      <c r="U23" s="107">
        <v>0.69032855420000006</v>
      </c>
      <c r="V23" s="105">
        <v>0.59263853529999999</v>
      </c>
      <c r="W23" s="105">
        <v>0.80412171050000003</v>
      </c>
      <c r="X23" s="105">
        <v>0.94643846760000006</v>
      </c>
      <c r="Y23" s="105">
        <v>0.81208095960000004</v>
      </c>
      <c r="Z23" s="105">
        <v>1.1030252124</v>
      </c>
      <c r="AA23" s="104">
        <v>163</v>
      </c>
      <c r="AB23" s="105">
        <v>25557.091257</v>
      </c>
      <c r="AC23" s="113">
        <v>0.61571167810000005</v>
      </c>
      <c r="AD23" s="105">
        <v>0.52778352449999999</v>
      </c>
      <c r="AE23" s="105">
        <v>0.71828856529999996</v>
      </c>
      <c r="AF23" s="105">
        <v>0.832234637</v>
      </c>
      <c r="AG23" s="107">
        <v>0.63778776059999998</v>
      </c>
      <c r="AH23" s="105">
        <v>0.54702217289999999</v>
      </c>
      <c r="AI23" s="105">
        <v>0.74361378330000005</v>
      </c>
      <c r="AJ23" s="105">
        <v>0.98348331609999995</v>
      </c>
      <c r="AK23" s="105">
        <v>0.84303466910000002</v>
      </c>
      <c r="AL23" s="105">
        <v>1.1473305529</v>
      </c>
      <c r="AM23" s="105">
        <v>9.1427984899999995E-2</v>
      </c>
      <c r="AN23" s="105">
        <v>0.8299387963</v>
      </c>
      <c r="AO23" s="105">
        <v>0.66841207999999996</v>
      </c>
      <c r="AP23" s="105">
        <v>1.0304996367000001</v>
      </c>
      <c r="AQ23" s="105">
        <v>0.85569444920000004</v>
      </c>
      <c r="AR23" s="105">
        <v>1.0212856387</v>
      </c>
      <c r="AS23" s="105">
        <v>0.81388556629999997</v>
      </c>
      <c r="AT23" s="105">
        <v>1.2815368632999999</v>
      </c>
      <c r="AU23" s="104" t="s">
        <v>26</v>
      </c>
      <c r="AV23" s="104" t="s">
        <v>26</v>
      </c>
      <c r="AW23" s="104" t="s">
        <v>26</v>
      </c>
      <c r="AX23" s="104" t="s">
        <v>26</v>
      </c>
      <c r="AY23" s="104" t="s">
        <v>26</v>
      </c>
      <c r="AZ23" s="104" t="s">
        <v>26</v>
      </c>
      <c r="BA23" s="104" t="s">
        <v>26</v>
      </c>
      <c r="BB23" s="104" t="s">
        <v>26</v>
      </c>
      <c r="BC23" s="114" t="s">
        <v>26</v>
      </c>
      <c r="BD23" s="115">
        <v>136</v>
      </c>
      <c r="BE23" s="115">
        <v>165</v>
      </c>
      <c r="BF23" s="115">
        <v>163</v>
      </c>
    </row>
    <row r="24" spans="1:58" x14ac:dyDescent="0.3">
      <c r="A24" s="10"/>
      <c r="B24" t="s">
        <v>179</v>
      </c>
      <c r="C24" s="104">
        <v>148</v>
      </c>
      <c r="D24" s="105">
        <v>27093.137338</v>
      </c>
      <c r="E24" s="113">
        <v>0.72283638920000004</v>
      </c>
      <c r="F24" s="105">
        <v>0.61498397959999995</v>
      </c>
      <c r="G24" s="105">
        <v>0.84960334400000004</v>
      </c>
      <c r="H24" s="105">
        <v>8.3879930999999994E-3</v>
      </c>
      <c r="I24" s="107">
        <v>0.54626379420000004</v>
      </c>
      <c r="J24" s="105">
        <v>0.46497979430000003</v>
      </c>
      <c r="K24" s="105">
        <v>0.64175720439999995</v>
      </c>
      <c r="L24" s="105">
        <v>0.80466851939999995</v>
      </c>
      <c r="M24" s="105">
        <v>0.68460616500000004</v>
      </c>
      <c r="N24" s="105">
        <v>0.94578673000000002</v>
      </c>
      <c r="O24" s="104">
        <v>146</v>
      </c>
      <c r="P24" s="105">
        <v>28562.269563999998</v>
      </c>
      <c r="Q24" s="113">
        <v>0.5982904013</v>
      </c>
      <c r="R24" s="105">
        <v>0.50845548149999997</v>
      </c>
      <c r="S24" s="105">
        <v>0.70399753249999997</v>
      </c>
      <c r="T24" s="105">
        <v>1.1361218E-3</v>
      </c>
      <c r="U24" s="107">
        <v>0.51116386140000003</v>
      </c>
      <c r="V24" s="105">
        <v>0.43462449720000002</v>
      </c>
      <c r="W24" s="105">
        <v>0.60118215809999997</v>
      </c>
      <c r="X24" s="105">
        <v>0.76326103990000005</v>
      </c>
      <c r="Y24" s="105">
        <v>0.648655333</v>
      </c>
      <c r="Z24" s="105">
        <v>0.89811550969999998</v>
      </c>
      <c r="AA24" s="104">
        <v>176</v>
      </c>
      <c r="AB24" s="105">
        <v>33945.392012999997</v>
      </c>
      <c r="AC24" s="113">
        <v>0.55778890540000003</v>
      </c>
      <c r="AD24" s="105">
        <v>0.48089301550000002</v>
      </c>
      <c r="AE24" s="105">
        <v>0.64698062349999996</v>
      </c>
      <c r="AF24" s="105">
        <v>0.1271391986</v>
      </c>
      <c r="AG24" s="107">
        <v>0.51847979820000001</v>
      </c>
      <c r="AH24" s="105">
        <v>0.44727034960000001</v>
      </c>
      <c r="AI24" s="105">
        <v>0.60102642920000005</v>
      </c>
      <c r="AJ24" s="105">
        <v>0.89096260780000003</v>
      </c>
      <c r="AK24" s="105">
        <v>0.76813592200000003</v>
      </c>
      <c r="AL24" s="105">
        <v>1.0334295607999999</v>
      </c>
      <c r="AM24" s="105">
        <v>0.53120121799999998</v>
      </c>
      <c r="AN24" s="105">
        <v>0.93230462020000004</v>
      </c>
      <c r="AO24" s="105">
        <v>0.74863798390000003</v>
      </c>
      <c r="AP24" s="105">
        <v>1.1610309971999999</v>
      </c>
      <c r="AQ24" s="105">
        <v>0.1049731974</v>
      </c>
      <c r="AR24" s="105">
        <v>0.82769823190000003</v>
      </c>
      <c r="AS24" s="105">
        <v>0.65854148379999999</v>
      </c>
      <c r="AT24" s="105">
        <v>1.0403055540999999</v>
      </c>
      <c r="AU24" s="104" t="s">
        <v>26</v>
      </c>
      <c r="AV24" s="104">
        <v>2</v>
      </c>
      <c r="AW24" s="104" t="s">
        <v>26</v>
      </c>
      <c r="AX24" s="104" t="s">
        <v>26</v>
      </c>
      <c r="AY24" s="104" t="s">
        <v>26</v>
      </c>
      <c r="AZ24" s="104" t="s">
        <v>26</v>
      </c>
      <c r="BA24" s="104" t="s">
        <v>26</v>
      </c>
      <c r="BB24" s="104" t="s">
        <v>26</v>
      </c>
      <c r="BC24" s="114">
        <v>-2</v>
      </c>
      <c r="BD24" s="115">
        <v>148</v>
      </c>
      <c r="BE24" s="115">
        <v>146</v>
      </c>
      <c r="BF24" s="115">
        <v>176</v>
      </c>
    </row>
    <row r="25" spans="1:58" x14ac:dyDescent="0.3">
      <c r="A25" s="10"/>
      <c r="B25" t="s">
        <v>68</v>
      </c>
      <c r="C25" s="104">
        <v>235</v>
      </c>
      <c r="D25" s="105">
        <v>44516.779893999999</v>
      </c>
      <c r="E25" s="113">
        <v>0.73910807460000005</v>
      </c>
      <c r="F25" s="105">
        <v>0.6500116454</v>
      </c>
      <c r="G25" s="105">
        <v>0.84041686000000004</v>
      </c>
      <c r="H25" s="105">
        <v>2.9174649000000001E-3</v>
      </c>
      <c r="I25" s="107">
        <v>0.52789083250000002</v>
      </c>
      <c r="J25" s="105">
        <v>0.46453437180000001</v>
      </c>
      <c r="K25" s="105">
        <v>0.59988829249999998</v>
      </c>
      <c r="L25" s="105">
        <v>0.82278231840000005</v>
      </c>
      <c r="M25" s="105">
        <v>0.72359930419999996</v>
      </c>
      <c r="N25" s="105">
        <v>0.93556024650000003</v>
      </c>
      <c r="O25" s="104">
        <v>235</v>
      </c>
      <c r="P25" s="105">
        <v>51141.827397000001</v>
      </c>
      <c r="Q25" s="113">
        <v>0.59269364800000002</v>
      </c>
      <c r="R25" s="105">
        <v>0.52123574230000003</v>
      </c>
      <c r="S25" s="105">
        <v>0.67394795080000003</v>
      </c>
      <c r="T25" s="105">
        <v>2.0012200000000001E-5</v>
      </c>
      <c r="U25" s="107">
        <v>0.45950645870000001</v>
      </c>
      <c r="V25" s="105">
        <v>0.4043573613</v>
      </c>
      <c r="W25" s="105">
        <v>0.52217717740000003</v>
      </c>
      <c r="X25" s="105">
        <v>0.75612105610000002</v>
      </c>
      <c r="Y25" s="105">
        <v>0.66495958109999997</v>
      </c>
      <c r="Z25" s="105">
        <v>0.8597801545</v>
      </c>
      <c r="AA25" s="104">
        <v>261</v>
      </c>
      <c r="AB25" s="105">
        <v>49038.676592999997</v>
      </c>
      <c r="AC25" s="113">
        <v>0.57165464330000004</v>
      </c>
      <c r="AD25" s="105">
        <v>0.50597591019999999</v>
      </c>
      <c r="AE25" s="105">
        <v>0.64585887320000002</v>
      </c>
      <c r="AF25" s="105">
        <v>0.14435675570000001</v>
      </c>
      <c r="AG25" s="107">
        <v>0.53223296009999999</v>
      </c>
      <c r="AH25" s="105">
        <v>0.4714261978</v>
      </c>
      <c r="AI25" s="105">
        <v>0.6008828638</v>
      </c>
      <c r="AJ25" s="105">
        <v>0.91311050969999996</v>
      </c>
      <c r="AK25" s="105">
        <v>0.80820111699999997</v>
      </c>
      <c r="AL25" s="105">
        <v>1.031637776</v>
      </c>
      <c r="AM25" s="105">
        <v>0.68774981820000003</v>
      </c>
      <c r="AN25" s="105">
        <v>0.964502733</v>
      </c>
      <c r="AO25" s="105">
        <v>0.80864418029999996</v>
      </c>
      <c r="AP25" s="105">
        <v>1.1504015543999999</v>
      </c>
      <c r="AQ25" s="105">
        <v>1.6709575000000001E-2</v>
      </c>
      <c r="AR25" s="105">
        <v>0.80190390060000005</v>
      </c>
      <c r="AS25" s="105">
        <v>0.66926147400000002</v>
      </c>
      <c r="AT25" s="105">
        <v>0.96083502600000004</v>
      </c>
      <c r="AU25" s="104">
        <v>1</v>
      </c>
      <c r="AV25" s="104">
        <v>2</v>
      </c>
      <c r="AW25" s="104" t="s">
        <v>26</v>
      </c>
      <c r="AX25" s="104" t="s">
        <v>26</v>
      </c>
      <c r="AY25" s="104" t="s">
        <v>26</v>
      </c>
      <c r="AZ25" s="104" t="s">
        <v>26</v>
      </c>
      <c r="BA25" s="104" t="s">
        <v>26</v>
      </c>
      <c r="BB25" s="104" t="s">
        <v>26</v>
      </c>
      <c r="BC25" s="114" t="s">
        <v>428</v>
      </c>
      <c r="BD25" s="115">
        <v>235</v>
      </c>
      <c r="BE25" s="115">
        <v>235</v>
      </c>
      <c r="BF25" s="115">
        <v>261</v>
      </c>
    </row>
    <row r="26" spans="1:58" x14ac:dyDescent="0.3">
      <c r="A26" s="10"/>
      <c r="B26" t="s">
        <v>147</v>
      </c>
      <c r="C26" s="104">
        <v>70</v>
      </c>
      <c r="D26" s="105">
        <v>12418.040376999999</v>
      </c>
      <c r="E26" s="113">
        <v>0.7201175004</v>
      </c>
      <c r="F26" s="105">
        <v>0.56953854879999999</v>
      </c>
      <c r="G26" s="105">
        <v>0.91050766530000005</v>
      </c>
      <c r="H26" s="105">
        <v>6.4715545299999996E-2</v>
      </c>
      <c r="I26" s="107">
        <v>0.56369602510000005</v>
      </c>
      <c r="J26" s="105">
        <v>0.44597131810000001</v>
      </c>
      <c r="K26" s="105">
        <v>0.71249696060000001</v>
      </c>
      <c r="L26" s="105">
        <v>0.80164182589999999</v>
      </c>
      <c r="M26" s="105">
        <v>0.63401586809999999</v>
      </c>
      <c r="N26" s="105">
        <v>1.0135860146</v>
      </c>
      <c r="O26" s="104">
        <v>56</v>
      </c>
      <c r="P26" s="105">
        <v>12150.823249999999</v>
      </c>
      <c r="Q26" s="113">
        <v>0.50017261589999995</v>
      </c>
      <c r="R26" s="105">
        <v>0.38480547669999998</v>
      </c>
      <c r="S26" s="105">
        <v>0.65012756000000005</v>
      </c>
      <c r="T26" s="105">
        <v>7.8454480000000003E-4</v>
      </c>
      <c r="U26" s="107">
        <v>0.46087412220000001</v>
      </c>
      <c r="V26" s="105">
        <v>0.35467921019999998</v>
      </c>
      <c r="W26" s="105">
        <v>0.59886497559999996</v>
      </c>
      <c r="X26" s="105">
        <v>0.6380885771</v>
      </c>
      <c r="Y26" s="105">
        <v>0.49091048040000002</v>
      </c>
      <c r="Z26" s="105">
        <v>0.82939160710000004</v>
      </c>
      <c r="AA26" s="104">
        <v>77</v>
      </c>
      <c r="AB26" s="105">
        <v>12040.873344</v>
      </c>
      <c r="AC26" s="113">
        <v>0.61279536209999996</v>
      </c>
      <c r="AD26" s="105">
        <v>0.48993691220000002</v>
      </c>
      <c r="AE26" s="105">
        <v>0.76646226589999999</v>
      </c>
      <c r="AF26" s="105">
        <v>0.85129003250000002</v>
      </c>
      <c r="AG26" s="107">
        <v>0.63948849720000001</v>
      </c>
      <c r="AH26" s="105">
        <v>0.51148077960000005</v>
      </c>
      <c r="AI26" s="105">
        <v>0.79953256189999999</v>
      </c>
      <c r="AJ26" s="105">
        <v>0.97882505109999995</v>
      </c>
      <c r="AK26" s="105">
        <v>0.7825818417</v>
      </c>
      <c r="AL26" s="105">
        <v>1.2242789566000001</v>
      </c>
      <c r="AM26" s="105">
        <v>0.24755439940000001</v>
      </c>
      <c r="AN26" s="105">
        <v>1.2251677573999999</v>
      </c>
      <c r="AO26" s="105">
        <v>0.86836571159999998</v>
      </c>
      <c r="AP26" s="105">
        <v>1.7285758912</v>
      </c>
      <c r="AQ26" s="105">
        <v>4.2066888300000001E-2</v>
      </c>
      <c r="AR26" s="105">
        <v>0.69457083819999998</v>
      </c>
      <c r="AS26" s="105">
        <v>0.48877478140000002</v>
      </c>
      <c r="AT26" s="105">
        <v>0.98701624489999995</v>
      </c>
      <c r="AU26" s="104" t="s">
        <v>26</v>
      </c>
      <c r="AV26" s="104">
        <v>2</v>
      </c>
      <c r="AW26" s="104" t="s">
        <v>26</v>
      </c>
      <c r="AX26" s="104" t="s">
        <v>26</v>
      </c>
      <c r="AY26" s="104" t="s">
        <v>26</v>
      </c>
      <c r="AZ26" s="104" t="s">
        <v>26</v>
      </c>
      <c r="BA26" s="104" t="s">
        <v>26</v>
      </c>
      <c r="BB26" s="104" t="s">
        <v>26</v>
      </c>
      <c r="BC26" s="114">
        <v>-2</v>
      </c>
      <c r="BD26" s="115">
        <v>70</v>
      </c>
      <c r="BE26" s="115">
        <v>56</v>
      </c>
      <c r="BF26" s="115">
        <v>77</v>
      </c>
    </row>
    <row r="27" spans="1:58" x14ac:dyDescent="0.3">
      <c r="A27" s="10"/>
      <c r="B27" t="s">
        <v>203</v>
      </c>
      <c r="C27" s="104">
        <v>42</v>
      </c>
      <c r="D27" s="105">
        <v>8614.2037129</v>
      </c>
      <c r="E27" s="113">
        <v>0.56150504919999999</v>
      </c>
      <c r="F27" s="105">
        <v>0.41485824780000002</v>
      </c>
      <c r="G27" s="105">
        <v>0.75998951920000002</v>
      </c>
      <c r="H27" s="105">
        <v>2.3450362000000001E-3</v>
      </c>
      <c r="I27" s="107">
        <v>0.48756683029999998</v>
      </c>
      <c r="J27" s="105">
        <v>0.36032210240000001</v>
      </c>
      <c r="K27" s="105">
        <v>0.65974696659999998</v>
      </c>
      <c r="L27" s="105">
        <v>0.62507289799999999</v>
      </c>
      <c r="M27" s="105">
        <v>0.46182424820000001</v>
      </c>
      <c r="N27" s="105">
        <v>0.84602774619999999</v>
      </c>
      <c r="O27" s="104">
        <v>60</v>
      </c>
      <c r="P27" s="105">
        <v>7960.4594580000003</v>
      </c>
      <c r="Q27" s="113">
        <v>0.74146199450000005</v>
      </c>
      <c r="R27" s="105">
        <v>0.57552263550000005</v>
      </c>
      <c r="S27" s="105">
        <v>0.95524633680000004</v>
      </c>
      <c r="T27" s="105">
        <v>0.66705131699999998</v>
      </c>
      <c r="U27" s="107">
        <v>0.75372533850000001</v>
      </c>
      <c r="V27" s="105">
        <v>0.5852258065</v>
      </c>
      <c r="W27" s="105">
        <v>0.97073963529999996</v>
      </c>
      <c r="X27" s="105">
        <v>0.94591029989999997</v>
      </c>
      <c r="Y27" s="105">
        <v>0.73421536470000004</v>
      </c>
      <c r="Z27" s="105">
        <v>1.2186428375</v>
      </c>
      <c r="AA27" s="104">
        <v>50</v>
      </c>
      <c r="AB27" s="105">
        <v>7508.0146568</v>
      </c>
      <c r="AC27" s="113">
        <v>0.60172719529999996</v>
      </c>
      <c r="AD27" s="105">
        <v>0.45591395480000002</v>
      </c>
      <c r="AE27" s="105">
        <v>0.7941753346</v>
      </c>
      <c r="AF27" s="105">
        <v>0.77955538459999996</v>
      </c>
      <c r="AG27" s="107">
        <v>0.66595501319999995</v>
      </c>
      <c r="AH27" s="105">
        <v>0.50473894529999996</v>
      </c>
      <c r="AI27" s="105">
        <v>0.87866427530000002</v>
      </c>
      <c r="AJ27" s="105">
        <v>0.96114574149999998</v>
      </c>
      <c r="AK27" s="105">
        <v>0.72823658219999998</v>
      </c>
      <c r="AL27" s="105">
        <v>1.2685453587</v>
      </c>
      <c r="AM27" s="105">
        <v>0.27548282159999998</v>
      </c>
      <c r="AN27" s="105">
        <v>0.81154152180000005</v>
      </c>
      <c r="AO27" s="105">
        <v>0.55759348860000002</v>
      </c>
      <c r="AP27" s="105">
        <v>1.1811465791</v>
      </c>
      <c r="AQ27" s="105">
        <v>0.16702967539999999</v>
      </c>
      <c r="AR27" s="105">
        <v>1.3204903421</v>
      </c>
      <c r="AS27" s="105">
        <v>0.89019289040000005</v>
      </c>
      <c r="AT27" s="105">
        <v>1.9587830485</v>
      </c>
      <c r="AU27" s="104">
        <v>1</v>
      </c>
      <c r="AV27" s="104" t="s">
        <v>26</v>
      </c>
      <c r="AW27" s="104" t="s">
        <v>26</v>
      </c>
      <c r="AX27" s="104" t="s">
        <v>26</v>
      </c>
      <c r="AY27" s="104" t="s">
        <v>26</v>
      </c>
      <c r="AZ27" s="104" t="s">
        <v>26</v>
      </c>
      <c r="BA27" s="104" t="s">
        <v>26</v>
      </c>
      <c r="BB27" s="104" t="s">
        <v>26</v>
      </c>
      <c r="BC27" s="114">
        <v>-1</v>
      </c>
      <c r="BD27" s="115">
        <v>42</v>
      </c>
      <c r="BE27" s="115">
        <v>60</v>
      </c>
      <c r="BF27" s="115">
        <v>50</v>
      </c>
    </row>
    <row r="28" spans="1:58" x14ac:dyDescent="0.3">
      <c r="A28" s="10"/>
      <c r="B28" t="s">
        <v>71</v>
      </c>
      <c r="C28" s="104">
        <v>145</v>
      </c>
      <c r="D28" s="105">
        <v>16403.759436</v>
      </c>
      <c r="E28" s="113">
        <v>0.92579292150000003</v>
      </c>
      <c r="F28" s="105">
        <v>0.78635582530000003</v>
      </c>
      <c r="G28" s="105">
        <v>1.0899550889</v>
      </c>
      <c r="H28" s="105">
        <v>0.71741829310000005</v>
      </c>
      <c r="I28" s="107">
        <v>0.88394371159999996</v>
      </c>
      <c r="J28" s="105">
        <v>0.75116642850000004</v>
      </c>
      <c r="K28" s="105">
        <v>1.0401909027</v>
      </c>
      <c r="L28" s="105">
        <v>1.0306017109000001</v>
      </c>
      <c r="M28" s="105">
        <v>0.87537897529999997</v>
      </c>
      <c r="N28" s="105">
        <v>1.213348637</v>
      </c>
      <c r="O28" s="104">
        <v>119</v>
      </c>
      <c r="P28" s="105">
        <v>16087.423796999999</v>
      </c>
      <c r="Q28" s="113">
        <v>0.67520026730000005</v>
      </c>
      <c r="R28" s="105">
        <v>0.56390881169999996</v>
      </c>
      <c r="S28" s="105">
        <v>0.80845589139999996</v>
      </c>
      <c r="T28" s="105">
        <v>0.1044228706</v>
      </c>
      <c r="U28" s="107">
        <v>0.73970824359999998</v>
      </c>
      <c r="V28" s="105">
        <v>0.61806043200000005</v>
      </c>
      <c r="W28" s="105">
        <v>0.88529900520000004</v>
      </c>
      <c r="X28" s="105">
        <v>0.86137778080000005</v>
      </c>
      <c r="Y28" s="105">
        <v>0.71939918309999995</v>
      </c>
      <c r="Z28" s="105">
        <v>1.0313768748000001</v>
      </c>
      <c r="AA28" s="104">
        <v>96</v>
      </c>
      <c r="AB28" s="105">
        <v>15144.893502999999</v>
      </c>
      <c r="AC28" s="113">
        <v>0.505549637</v>
      </c>
      <c r="AD28" s="105">
        <v>0.41370828859999997</v>
      </c>
      <c r="AE28" s="105">
        <v>0.61777934479999996</v>
      </c>
      <c r="AF28" s="105">
        <v>3.6617231600000001E-2</v>
      </c>
      <c r="AG28" s="107">
        <v>0.6338770225</v>
      </c>
      <c r="AH28" s="105">
        <v>0.51895489839999998</v>
      </c>
      <c r="AI28" s="105">
        <v>0.77424855410000004</v>
      </c>
      <c r="AJ28" s="105">
        <v>0.80752022590000005</v>
      </c>
      <c r="AK28" s="105">
        <v>0.66082098820000001</v>
      </c>
      <c r="AL28" s="105">
        <v>0.98678602370000001</v>
      </c>
      <c r="AM28" s="105">
        <v>3.4921716800000002E-2</v>
      </c>
      <c r="AN28" s="105">
        <v>0.74874027970000001</v>
      </c>
      <c r="AO28" s="105">
        <v>0.57221292329999995</v>
      </c>
      <c r="AP28" s="105">
        <v>0.97972622350000005</v>
      </c>
      <c r="AQ28" s="105">
        <v>1.0716616300000001E-2</v>
      </c>
      <c r="AR28" s="105">
        <v>0.72932105189999996</v>
      </c>
      <c r="AS28" s="105">
        <v>0.57230935319999998</v>
      </c>
      <c r="AT28" s="105">
        <v>0.92940853369999998</v>
      </c>
      <c r="AU28" s="104" t="s">
        <v>26</v>
      </c>
      <c r="AV28" s="104" t="s">
        <v>26</v>
      </c>
      <c r="AW28" s="104" t="s">
        <v>26</v>
      </c>
      <c r="AX28" s="104" t="s">
        <v>26</v>
      </c>
      <c r="AY28" s="104" t="s">
        <v>26</v>
      </c>
      <c r="AZ28" s="104" t="s">
        <v>26</v>
      </c>
      <c r="BA28" s="104" t="s">
        <v>26</v>
      </c>
      <c r="BB28" s="104" t="s">
        <v>26</v>
      </c>
      <c r="BC28" s="114" t="s">
        <v>26</v>
      </c>
      <c r="BD28" s="115">
        <v>145</v>
      </c>
      <c r="BE28" s="115">
        <v>119</v>
      </c>
      <c r="BF28" s="115">
        <v>96</v>
      </c>
    </row>
    <row r="29" spans="1:58" x14ac:dyDescent="0.3">
      <c r="A29" s="10"/>
      <c r="B29" t="s">
        <v>74</v>
      </c>
      <c r="C29" s="104">
        <v>101</v>
      </c>
      <c r="D29" s="105">
        <v>11829.518939</v>
      </c>
      <c r="E29" s="113">
        <v>0.84981767990000001</v>
      </c>
      <c r="F29" s="105">
        <v>0.69896494239999996</v>
      </c>
      <c r="G29" s="105">
        <v>1.0332279136</v>
      </c>
      <c r="H29" s="105">
        <v>0.5778743113</v>
      </c>
      <c r="I29" s="107">
        <v>0.8537963422</v>
      </c>
      <c r="J29" s="105">
        <v>0.70251656750000002</v>
      </c>
      <c r="K29" s="105">
        <v>1.0376526728</v>
      </c>
      <c r="L29" s="105">
        <v>0.94602533089999996</v>
      </c>
      <c r="M29" s="105">
        <v>0.77809459199999997</v>
      </c>
      <c r="N29" s="105">
        <v>1.1501993921</v>
      </c>
      <c r="O29" s="104">
        <v>94</v>
      </c>
      <c r="P29" s="105">
        <v>11554.684834</v>
      </c>
      <c r="Q29" s="113">
        <v>0.71899572239999998</v>
      </c>
      <c r="R29" s="105">
        <v>0.58716388929999996</v>
      </c>
      <c r="S29" s="105">
        <v>0.88042684199999999</v>
      </c>
      <c r="T29" s="105">
        <v>0.40326346210000003</v>
      </c>
      <c r="U29" s="107">
        <v>0.81352283810000003</v>
      </c>
      <c r="V29" s="105">
        <v>0.66462246030000005</v>
      </c>
      <c r="W29" s="105">
        <v>0.99578248950000003</v>
      </c>
      <c r="X29" s="105">
        <v>0.91724925130000001</v>
      </c>
      <c r="Y29" s="105">
        <v>0.74906653970000003</v>
      </c>
      <c r="Z29" s="105">
        <v>1.1231928599000001</v>
      </c>
      <c r="AA29" s="104">
        <v>88</v>
      </c>
      <c r="AB29" s="105">
        <v>11746.475087999999</v>
      </c>
      <c r="AC29" s="113">
        <v>0.59794510140000001</v>
      </c>
      <c r="AD29" s="105">
        <v>0.48499588760000001</v>
      </c>
      <c r="AE29" s="105">
        <v>0.73719871339999998</v>
      </c>
      <c r="AF29" s="105">
        <v>0.66717578929999999</v>
      </c>
      <c r="AG29" s="107">
        <v>0.74916091289999998</v>
      </c>
      <c r="AH29" s="105">
        <v>0.6079064072</v>
      </c>
      <c r="AI29" s="105">
        <v>0.92323763449999996</v>
      </c>
      <c r="AJ29" s="105">
        <v>0.95510455959999996</v>
      </c>
      <c r="AK29" s="105">
        <v>0.77468948660000003</v>
      </c>
      <c r="AL29" s="105">
        <v>1.1775359489999999</v>
      </c>
      <c r="AM29" s="105">
        <v>0.2139140145</v>
      </c>
      <c r="AN29" s="105">
        <v>0.831639303</v>
      </c>
      <c r="AO29" s="105">
        <v>0.62183575800000002</v>
      </c>
      <c r="AP29" s="105">
        <v>1.1122292685999999</v>
      </c>
      <c r="AQ29" s="105">
        <v>0.24344364869999999</v>
      </c>
      <c r="AR29" s="105">
        <v>0.84605879520000005</v>
      </c>
      <c r="AS29" s="105">
        <v>0.63886658569999999</v>
      </c>
      <c r="AT29" s="105">
        <v>1.1204459599000001</v>
      </c>
      <c r="AU29" s="104" t="s">
        <v>26</v>
      </c>
      <c r="AV29" s="104" t="s">
        <v>26</v>
      </c>
      <c r="AW29" s="104" t="s">
        <v>26</v>
      </c>
      <c r="AX29" s="104" t="s">
        <v>26</v>
      </c>
      <c r="AY29" s="104" t="s">
        <v>26</v>
      </c>
      <c r="AZ29" s="104" t="s">
        <v>26</v>
      </c>
      <c r="BA29" s="104" t="s">
        <v>26</v>
      </c>
      <c r="BB29" s="104" t="s">
        <v>26</v>
      </c>
      <c r="BC29" s="114" t="s">
        <v>26</v>
      </c>
      <c r="BD29" s="115">
        <v>101</v>
      </c>
      <c r="BE29" s="115">
        <v>94</v>
      </c>
      <c r="BF29" s="115">
        <v>88</v>
      </c>
    </row>
    <row r="30" spans="1:58" x14ac:dyDescent="0.3">
      <c r="A30" s="10"/>
      <c r="B30" t="s">
        <v>70</v>
      </c>
      <c r="C30" s="104">
        <v>85</v>
      </c>
      <c r="D30" s="105">
        <v>14003.417455999999</v>
      </c>
      <c r="E30" s="113">
        <v>0.76832398499999999</v>
      </c>
      <c r="F30" s="105">
        <v>0.62095740899999996</v>
      </c>
      <c r="G30" s="105">
        <v>0.95066382549999995</v>
      </c>
      <c r="H30" s="105">
        <v>0.15028170699999999</v>
      </c>
      <c r="I30" s="107">
        <v>0.60699468729999995</v>
      </c>
      <c r="J30" s="105">
        <v>0.49074865690000002</v>
      </c>
      <c r="K30" s="105">
        <v>0.75077648239999994</v>
      </c>
      <c r="L30" s="105">
        <v>0.85530575480000004</v>
      </c>
      <c r="M30" s="105">
        <v>0.69125584490000003</v>
      </c>
      <c r="N30" s="105">
        <v>1.0582882439000001</v>
      </c>
      <c r="O30" s="104">
        <v>63</v>
      </c>
      <c r="P30" s="105">
        <v>13505.08726</v>
      </c>
      <c r="Q30" s="113">
        <v>0.5276058052</v>
      </c>
      <c r="R30" s="105">
        <v>0.41202965559999999</v>
      </c>
      <c r="S30" s="105">
        <v>0.67560157840000001</v>
      </c>
      <c r="T30" s="105">
        <v>1.7003181E-3</v>
      </c>
      <c r="U30" s="107">
        <v>0.46649087700000003</v>
      </c>
      <c r="V30" s="105">
        <v>0.36441969530000001</v>
      </c>
      <c r="W30" s="105">
        <v>0.59715141959999996</v>
      </c>
      <c r="X30" s="105">
        <v>0.67308610440000005</v>
      </c>
      <c r="Y30" s="105">
        <v>0.52564136530000005</v>
      </c>
      <c r="Z30" s="105">
        <v>0.86188974799999996</v>
      </c>
      <c r="AA30" s="104">
        <v>70</v>
      </c>
      <c r="AB30" s="105">
        <v>12998.503092000001</v>
      </c>
      <c r="AC30" s="113">
        <v>0.53243120889999995</v>
      </c>
      <c r="AD30" s="105">
        <v>0.4210772693</v>
      </c>
      <c r="AE30" s="105">
        <v>0.67323271259999995</v>
      </c>
      <c r="AF30" s="105">
        <v>0.17604195550000001</v>
      </c>
      <c r="AG30" s="107">
        <v>0.53852354769999999</v>
      </c>
      <c r="AH30" s="105">
        <v>0.42605596940000001</v>
      </c>
      <c r="AI30" s="105">
        <v>0.68067961079999995</v>
      </c>
      <c r="AJ30" s="105">
        <v>0.85045846869999997</v>
      </c>
      <c r="AK30" s="105">
        <v>0.67259154539999999</v>
      </c>
      <c r="AL30" s="105">
        <v>1.0753623234</v>
      </c>
      <c r="AM30" s="105">
        <v>0.95819006390000006</v>
      </c>
      <c r="AN30" s="105">
        <v>1.0091458502999999</v>
      </c>
      <c r="AO30" s="105">
        <v>0.71801204799999996</v>
      </c>
      <c r="AP30" s="105">
        <v>1.4183262664</v>
      </c>
      <c r="AQ30" s="105">
        <v>2.3767112699999999E-2</v>
      </c>
      <c r="AR30" s="105">
        <v>0.68669703859999998</v>
      </c>
      <c r="AS30" s="105">
        <v>0.49574228310000001</v>
      </c>
      <c r="AT30" s="105">
        <v>0.95120557370000003</v>
      </c>
      <c r="AU30" s="104" t="s">
        <v>26</v>
      </c>
      <c r="AV30" s="104">
        <v>2</v>
      </c>
      <c r="AW30" s="104" t="s">
        <v>26</v>
      </c>
      <c r="AX30" s="104" t="s">
        <v>26</v>
      </c>
      <c r="AY30" s="104" t="s">
        <v>26</v>
      </c>
      <c r="AZ30" s="104" t="s">
        <v>26</v>
      </c>
      <c r="BA30" s="104" t="s">
        <v>26</v>
      </c>
      <c r="BB30" s="104" t="s">
        <v>26</v>
      </c>
      <c r="BC30" s="114">
        <v>-2</v>
      </c>
      <c r="BD30" s="115">
        <v>85</v>
      </c>
      <c r="BE30" s="115">
        <v>63</v>
      </c>
      <c r="BF30" s="115">
        <v>70</v>
      </c>
    </row>
    <row r="31" spans="1:58" x14ac:dyDescent="0.3">
      <c r="A31" s="10"/>
      <c r="B31" t="s">
        <v>76</v>
      </c>
      <c r="C31" s="104">
        <v>88</v>
      </c>
      <c r="D31" s="105">
        <v>13531.74019</v>
      </c>
      <c r="E31" s="113">
        <v>0.80648571420000004</v>
      </c>
      <c r="F31" s="105">
        <v>0.65418244759999999</v>
      </c>
      <c r="G31" s="105">
        <v>0.99424741459999999</v>
      </c>
      <c r="H31" s="105">
        <v>0.31264749619999999</v>
      </c>
      <c r="I31" s="107">
        <v>0.65032286139999995</v>
      </c>
      <c r="J31" s="105">
        <v>0.52770429880000003</v>
      </c>
      <c r="K31" s="105">
        <v>0.80143335010000005</v>
      </c>
      <c r="L31" s="105">
        <v>0.89778776390000004</v>
      </c>
      <c r="M31" s="105">
        <v>0.72824228189999995</v>
      </c>
      <c r="N31" s="105">
        <v>1.1068059204</v>
      </c>
      <c r="O31" s="104">
        <v>88</v>
      </c>
      <c r="P31" s="105">
        <v>12598.511796999999</v>
      </c>
      <c r="Q31" s="113">
        <v>0.76165929330000004</v>
      </c>
      <c r="R31" s="105">
        <v>0.6178131523</v>
      </c>
      <c r="S31" s="105">
        <v>0.9389972955</v>
      </c>
      <c r="T31" s="105">
        <v>0.78789797309999998</v>
      </c>
      <c r="U31" s="107">
        <v>0.69849519859999998</v>
      </c>
      <c r="V31" s="105">
        <v>0.56679372800000005</v>
      </c>
      <c r="W31" s="105">
        <v>0.86079912039999995</v>
      </c>
      <c r="X31" s="105">
        <v>0.97167673580000002</v>
      </c>
      <c r="Y31" s="105">
        <v>0.78816693029999996</v>
      </c>
      <c r="Z31" s="105">
        <v>1.1979133387000001</v>
      </c>
      <c r="AA31" s="104">
        <v>55</v>
      </c>
      <c r="AB31" s="105">
        <v>11816.031956000001</v>
      </c>
      <c r="AC31" s="113">
        <v>0.4333432465</v>
      </c>
      <c r="AD31" s="105">
        <v>0.33259119329999998</v>
      </c>
      <c r="AE31" s="105">
        <v>0.56461618069999997</v>
      </c>
      <c r="AF31" s="105">
        <v>6.4302628999999998E-3</v>
      </c>
      <c r="AG31" s="107">
        <v>0.4654692896</v>
      </c>
      <c r="AH31" s="105">
        <v>0.3573674885</v>
      </c>
      <c r="AI31" s="105">
        <v>0.60627132159999997</v>
      </c>
      <c r="AJ31" s="105">
        <v>0.69218413130000001</v>
      </c>
      <c r="AK31" s="105">
        <v>0.53125172269999998</v>
      </c>
      <c r="AL31" s="105">
        <v>0.90186789270000001</v>
      </c>
      <c r="AM31" s="105">
        <v>1.0343297999999999E-3</v>
      </c>
      <c r="AN31" s="105">
        <v>0.56894631279999996</v>
      </c>
      <c r="AO31" s="105">
        <v>0.40621837640000003</v>
      </c>
      <c r="AP31" s="105">
        <v>0.79686180039999999</v>
      </c>
      <c r="AQ31" s="105">
        <v>0.70444063570000004</v>
      </c>
      <c r="AR31" s="105">
        <v>0.94441758840000001</v>
      </c>
      <c r="AS31" s="105">
        <v>0.70281339529999998</v>
      </c>
      <c r="AT31" s="105">
        <v>1.2690773786</v>
      </c>
      <c r="AU31" s="104" t="s">
        <v>26</v>
      </c>
      <c r="AV31" s="104" t="s">
        <v>26</v>
      </c>
      <c r="AW31" s="104" t="s">
        <v>26</v>
      </c>
      <c r="AX31" s="104" t="s">
        <v>26</v>
      </c>
      <c r="AY31" s="104" t="s">
        <v>225</v>
      </c>
      <c r="AZ31" s="104" t="s">
        <v>26</v>
      </c>
      <c r="BA31" s="104" t="s">
        <v>26</v>
      </c>
      <c r="BB31" s="104" t="s">
        <v>26</v>
      </c>
      <c r="BC31" s="114" t="s">
        <v>427</v>
      </c>
      <c r="BD31" s="115">
        <v>88</v>
      </c>
      <c r="BE31" s="115">
        <v>88</v>
      </c>
      <c r="BF31" s="115">
        <v>55</v>
      </c>
    </row>
    <row r="32" spans="1:58" x14ac:dyDescent="0.3">
      <c r="A32" s="10"/>
      <c r="B32" t="s">
        <v>180</v>
      </c>
      <c r="C32" s="104">
        <v>168</v>
      </c>
      <c r="D32" s="105">
        <v>24829.049981</v>
      </c>
      <c r="E32" s="113">
        <v>0.7214185582</v>
      </c>
      <c r="F32" s="105">
        <v>0.61986069190000004</v>
      </c>
      <c r="G32" s="105">
        <v>0.83961564740000005</v>
      </c>
      <c r="H32" s="105">
        <v>4.6150525000000003E-3</v>
      </c>
      <c r="I32" s="107">
        <v>0.67662677439999996</v>
      </c>
      <c r="J32" s="105">
        <v>0.58167119050000005</v>
      </c>
      <c r="K32" s="105">
        <v>0.78708349209999995</v>
      </c>
      <c r="L32" s="105">
        <v>0.8030901761</v>
      </c>
      <c r="M32" s="105">
        <v>0.69003496870000003</v>
      </c>
      <c r="N32" s="105">
        <v>0.93466832879999995</v>
      </c>
      <c r="O32" s="104">
        <v>143</v>
      </c>
      <c r="P32" s="105">
        <v>22677.507396000001</v>
      </c>
      <c r="Q32" s="113">
        <v>0.59009441460000001</v>
      </c>
      <c r="R32" s="105">
        <v>0.50064404039999999</v>
      </c>
      <c r="S32" s="105">
        <v>0.69552694140000004</v>
      </c>
      <c r="T32" s="105">
        <v>7.1053839999999995E-4</v>
      </c>
      <c r="U32" s="107">
        <v>0.63058076669999996</v>
      </c>
      <c r="V32" s="105">
        <v>0.53525369160000003</v>
      </c>
      <c r="W32" s="105">
        <v>0.74288530760000004</v>
      </c>
      <c r="X32" s="105">
        <v>0.75280511859999999</v>
      </c>
      <c r="Y32" s="105">
        <v>0.6386899908</v>
      </c>
      <c r="Z32" s="105">
        <v>0.8873092655</v>
      </c>
      <c r="AA32" s="104">
        <v>165</v>
      </c>
      <c r="AB32" s="105">
        <v>21891.83915</v>
      </c>
      <c r="AC32" s="113">
        <v>0.64083713149999999</v>
      </c>
      <c r="AD32" s="105">
        <v>0.54983181189999997</v>
      </c>
      <c r="AE32" s="105">
        <v>0.74690518130000005</v>
      </c>
      <c r="AF32" s="105">
        <v>0.76517098289999996</v>
      </c>
      <c r="AG32" s="107">
        <v>0.75370551949999998</v>
      </c>
      <c r="AH32" s="105">
        <v>0.64704687709999997</v>
      </c>
      <c r="AI32" s="105">
        <v>0.87794567960000003</v>
      </c>
      <c r="AJ32" s="105">
        <v>1.0236164906</v>
      </c>
      <c r="AK32" s="105">
        <v>0.87825265119999996</v>
      </c>
      <c r="AL32" s="105">
        <v>1.1930402014000001</v>
      </c>
      <c r="AM32" s="105">
        <v>0.4702824759</v>
      </c>
      <c r="AN32" s="105">
        <v>1.0859908441999999</v>
      </c>
      <c r="AO32" s="105">
        <v>0.86810839959999997</v>
      </c>
      <c r="AP32" s="105">
        <v>1.3585585790000001</v>
      </c>
      <c r="AQ32" s="105">
        <v>7.7389463899999997E-2</v>
      </c>
      <c r="AR32" s="105">
        <v>0.81796400700000005</v>
      </c>
      <c r="AS32" s="105">
        <v>0.6544641524</v>
      </c>
      <c r="AT32" s="105">
        <v>1.0223098000999999</v>
      </c>
      <c r="AU32" s="104">
        <v>1</v>
      </c>
      <c r="AV32" s="104">
        <v>2</v>
      </c>
      <c r="AW32" s="104" t="s">
        <v>26</v>
      </c>
      <c r="AX32" s="104" t="s">
        <v>26</v>
      </c>
      <c r="AY32" s="104" t="s">
        <v>26</v>
      </c>
      <c r="AZ32" s="104" t="s">
        <v>26</v>
      </c>
      <c r="BA32" s="104" t="s">
        <v>26</v>
      </c>
      <c r="BB32" s="104" t="s">
        <v>26</v>
      </c>
      <c r="BC32" s="114" t="s">
        <v>428</v>
      </c>
      <c r="BD32" s="115">
        <v>168</v>
      </c>
      <c r="BE32" s="115">
        <v>143</v>
      </c>
      <c r="BF32" s="115">
        <v>165</v>
      </c>
    </row>
    <row r="33" spans="1:93" x14ac:dyDescent="0.3">
      <c r="A33" s="10"/>
      <c r="B33" t="s">
        <v>69</v>
      </c>
      <c r="C33" s="104">
        <v>170</v>
      </c>
      <c r="D33" s="105">
        <v>31991.264533000001</v>
      </c>
      <c r="E33" s="113">
        <v>0.68110837349999998</v>
      </c>
      <c r="F33" s="105">
        <v>0.58574514509999998</v>
      </c>
      <c r="G33" s="105">
        <v>0.79199737349999999</v>
      </c>
      <c r="H33" s="105">
        <v>3.2246800000000002E-4</v>
      </c>
      <c r="I33" s="107">
        <v>0.53139506199999997</v>
      </c>
      <c r="J33" s="105">
        <v>0.45722854540000002</v>
      </c>
      <c r="K33" s="105">
        <v>0.6175920439</v>
      </c>
      <c r="L33" s="105">
        <v>0.75821648529999996</v>
      </c>
      <c r="M33" s="105">
        <v>0.6520572093</v>
      </c>
      <c r="N33" s="105">
        <v>0.88165920170000001</v>
      </c>
      <c r="O33" s="104">
        <v>149</v>
      </c>
      <c r="P33" s="105">
        <v>34720.063335999999</v>
      </c>
      <c r="Q33" s="113">
        <v>0.51619203049999995</v>
      </c>
      <c r="R33" s="105">
        <v>0.4394025252</v>
      </c>
      <c r="S33" s="105">
        <v>0.60640118590000003</v>
      </c>
      <c r="T33" s="105">
        <v>3.7034182E-7</v>
      </c>
      <c r="U33" s="107">
        <v>0.4291466826</v>
      </c>
      <c r="V33" s="105">
        <v>0.36548757059999998</v>
      </c>
      <c r="W33" s="105">
        <v>0.50389367519999995</v>
      </c>
      <c r="X33" s="105">
        <v>0.65852513270000002</v>
      </c>
      <c r="Y33" s="105">
        <v>0.56056194039999996</v>
      </c>
      <c r="Z33" s="105">
        <v>0.77360826559999996</v>
      </c>
      <c r="AA33" s="104">
        <v>194</v>
      </c>
      <c r="AB33" s="105">
        <v>37786.907441000003</v>
      </c>
      <c r="AC33" s="113">
        <v>0.56387985760000003</v>
      </c>
      <c r="AD33" s="105">
        <v>0.48955447889999998</v>
      </c>
      <c r="AE33" s="105">
        <v>0.64948950019999996</v>
      </c>
      <c r="AF33" s="105">
        <v>0.14696775500000001</v>
      </c>
      <c r="AG33" s="107">
        <v>0.51340533840000002</v>
      </c>
      <c r="AH33" s="105">
        <v>0.4460131577</v>
      </c>
      <c r="AI33" s="105">
        <v>0.59098041599999995</v>
      </c>
      <c r="AJ33" s="105">
        <v>0.90069175550000002</v>
      </c>
      <c r="AK33" s="105">
        <v>0.78197097680000005</v>
      </c>
      <c r="AL33" s="105">
        <v>1.0374370181999999</v>
      </c>
      <c r="AM33" s="105">
        <v>0.41726752410000001</v>
      </c>
      <c r="AN33" s="105">
        <v>1.0923838887999999</v>
      </c>
      <c r="AO33" s="105">
        <v>0.88237320910000006</v>
      </c>
      <c r="AP33" s="105">
        <v>1.352378504</v>
      </c>
      <c r="AQ33" s="105">
        <v>1.3493835799999999E-2</v>
      </c>
      <c r="AR33" s="105">
        <v>0.75787062760000001</v>
      </c>
      <c r="AS33" s="105">
        <v>0.60823406589999995</v>
      </c>
      <c r="AT33" s="105">
        <v>0.94432048499999999</v>
      </c>
      <c r="AU33" s="104">
        <v>1</v>
      </c>
      <c r="AV33" s="104">
        <v>2</v>
      </c>
      <c r="AW33" s="104" t="s">
        <v>26</v>
      </c>
      <c r="AX33" s="104" t="s">
        <v>26</v>
      </c>
      <c r="AY33" s="104" t="s">
        <v>26</v>
      </c>
      <c r="AZ33" s="104" t="s">
        <v>26</v>
      </c>
      <c r="BA33" s="104" t="s">
        <v>26</v>
      </c>
      <c r="BB33" s="104" t="s">
        <v>26</v>
      </c>
      <c r="BC33" s="114" t="s">
        <v>428</v>
      </c>
      <c r="BD33" s="115">
        <v>170</v>
      </c>
      <c r="BE33" s="115">
        <v>149</v>
      </c>
      <c r="BF33" s="115">
        <v>194</v>
      </c>
    </row>
    <row r="34" spans="1:93" x14ac:dyDescent="0.3">
      <c r="A34" s="10"/>
      <c r="B34" t="s">
        <v>75</v>
      </c>
      <c r="C34" s="104">
        <v>157</v>
      </c>
      <c r="D34" s="105">
        <v>21404.069353999999</v>
      </c>
      <c r="E34" s="113">
        <v>1.0066994894000001</v>
      </c>
      <c r="F34" s="105">
        <v>0.86050355909999998</v>
      </c>
      <c r="G34" s="105">
        <v>1.1777334926</v>
      </c>
      <c r="H34" s="105">
        <v>0.15473864940000001</v>
      </c>
      <c r="I34" s="107">
        <v>0.7335053788</v>
      </c>
      <c r="J34" s="105">
        <v>0.62729239749999999</v>
      </c>
      <c r="K34" s="105">
        <v>0.85770231379999995</v>
      </c>
      <c r="L34" s="105">
        <v>1.1206676916</v>
      </c>
      <c r="M34" s="105">
        <v>0.95792095580000003</v>
      </c>
      <c r="N34" s="105">
        <v>1.3110644121999999</v>
      </c>
      <c r="O34" s="104">
        <v>127</v>
      </c>
      <c r="P34" s="105">
        <v>19360.355057000001</v>
      </c>
      <c r="Q34" s="113">
        <v>0.79503101679999999</v>
      </c>
      <c r="R34" s="105">
        <v>0.66780948780000005</v>
      </c>
      <c r="S34" s="105">
        <v>0.94648897499999995</v>
      </c>
      <c r="T34" s="105">
        <v>0.87363839040000002</v>
      </c>
      <c r="U34" s="107">
        <v>0.65597970510000003</v>
      </c>
      <c r="V34" s="105">
        <v>0.55126253790000002</v>
      </c>
      <c r="W34" s="105">
        <v>0.78058881899999999</v>
      </c>
      <c r="X34" s="105">
        <v>1.0142502690999999</v>
      </c>
      <c r="Y34" s="105">
        <v>0.85194909190000001</v>
      </c>
      <c r="Z34" s="105">
        <v>1.2074707494000001</v>
      </c>
      <c r="AA34" s="104">
        <v>135</v>
      </c>
      <c r="AB34" s="105">
        <v>18268.865267000001</v>
      </c>
      <c r="AC34" s="113">
        <v>0.78877126480000004</v>
      </c>
      <c r="AD34" s="105">
        <v>0.66598187040000001</v>
      </c>
      <c r="AE34" s="105">
        <v>0.93419976719999998</v>
      </c>
      <c r="AF34" s="105">
        <v>7.4481115000000001E-3</v>
      </c>
      <c r="AG34" s="107">
        <v>0.73896215239999996</v>
      </c>
      <c r="AH34" s="105">
        <v>0.62425557730000003</v>
      </c>
      <c r="AI34" s="105">
        <v>0.87474598960000005</v>
      </c>
      <c r="AJ34" s="105">
        <v>1.2599133762000001</v>
      </c>
      <c r="AK34" s="105">
        <v>1.0637804699</v>
      </c>
      <c r="AL34" s="105">
        <v>1.4922079887999999</v>
      </c>
      <c r="AM34" s="105">
        <v>0.94901429869999998</v>
      </c>
      <c r="AN34" s="105">
        <v>0.99212640539999997</v>
      </c>
      <c r="AO34" s="105">
        <v>0.7786505145</v>
      </c>
      <c r="AP34" s="105">
        <v>1.2641291388</v>
      </c>
      <c r="AQ34" s="105">
        <v>4.7944229099999999E-2</v>
      </c>
      <c r="AR34" s="105">
        <v>0.78974016089999999</v>
      </c>
      <c r="AS34" s="105">
        <v>0.62502322070000005</v>
      </c>
      <c r="AT34" s="105">
        <v>0.99786616080000001</v>
      </c>
      <c r="AU34" s="104" t="s">
        <v>26</v>
      </c>
      <c r="AV34" s="104" t="s">
        <v>26</v>
      </c>
      <c r="AW34" s="104" t="s">
        <v>26</v>
      </c>
      <c r="AX34" s="104" t="s">
        <v>26</v>
      </c>
      <c r="AY34" s="104" t="s">
        <v>26</v>
      </c>
      <c r="AZ34" s="104" t="s">
        <v>26</v>
      </c>
      <c r="BA34" s="104" t="s">
        <v>26</v>
      </c>
      <c r="BB34" s="104" t="s">
        <v>26</v>
      </c>
      <c r="BC34" s="114" t="s">
        <v>26</v>
      </c>
      <c r="BD34" s="115">
        <v>157</v>
      </c>
      <c r="BE34" s="115">
        <v>127</v>
      </c>
      <c r="BF34" s="115">
        <v>135</v>
      </c>
    </row>
    <row r="35" spans="1:93" x14ac:dyDescent="0.3">
      <c r="A35" s="10"/>
      <c r="B35" t="s">
        <v>77</v>
      </c>
      <c r="C35" s="104">
        <v>331</v>
      </c>
      <c r="D35" s="105">
        <v>42677.322008000003</v>
      </c>
      <c r="E35" s="113">
        <v>0.96309879460000003</v>
      </c>
      <c r="F35" s="105">
        <v>0.86412340850000002</v>
      </c>
      <c r="G35" s="105">
        <v>1.0734106714</v>
      </c>
      <c r="H35" s="105">
        <v>0.20809177379999999</v>
      </c>
      <c r="I35" s="107">
        <v>0.77558755899999998</v>
      </c>
      <c r="J35" s="105">
        <v>0.69637723600000001</v>
      </c>
      <c r="K35" s="105">
        <v>0.86380776189999997</v>
      </c>
      <c r="L35" s="105">
        <v>1.0721309726999999</v>
      </c>
      <c r="M35" s="105">
        <v>0.96195060750000005</v>
      </c>
      <c r="N35" s="105">
        <v>1.1949312300999999</v>
      </c>
      <c r="O35" s="104">
        <v>288</v>
      </c>
      <c r="P35" s="105">
        <v>40036.584819000003</v>
      </c>
      <c r="Q35" s="113">
        <v>0.7814806702</v>
      </c>
      <c r="R35" s="105">
        <v>0.69576447870000002</v>
      </c>
      <c r="S35" s="105">
        <v>0.8777568509</v>
      </c>
      <c r="T35" s="105">
        <v>0.95908436819999998</v>
      </c>
      <c r="U35" s="107">
        <v>0.71934207500000003</v>
      </c>
      <c r="V35" s="105">
        <v>0.64088178949999997</v>
      </c>
      <c r="W35" s="105">
        <v>0.80740790159999998</v>
      </c>
      <c r="X35" s="105">
        <v>0.99696359430000003</v>
      </c>
      <c r="Y35" s="105">
        <v>0.88761230059999996</v>
      </c>
      <c r="Z35" s="105">
        <v>1.1197866541999999</v>
      </c>
      <c r="AA35" s="104">
        <v>254</v>
      </c>
      <c r="AB35" s="105">
        <v>38575.815690000003</v>
      </c>
      <c r="AC35" s="113">
        <v>0.63113085589999995</v>
      </c>
      <c r="AD35" s="105">
        <v>0.55769769059999996</v>
      </c>
      <c r="AE35" s="105">
        <v>0.71423311239999998</v>
      </c>
      <c r="AF35" s="105">
        <v>0.89812954359999997</v>
      </c>
      <c r="AG35" s="107">
        <v>0.65844362710000004</v>
      </c>
      <c r="AH35" s="105">
        <v>0.58224995499999999</v>
      </c>
      <c r="AI35" s="105">
        <v>0.7446080611</v>
      </c>
      <c r="AJ35" s="105">
        <v>1.0081125453999999</v>
      </c>
      <c r="AK35" s="105">
        <v>0.89081690930000001</v>
      </c>
      <c r="AL35" s="105">
        <v>1.1408527315000001</v>
      </c>
      <c r="AM35" s="105">
        <v>1.3051256400000001E-2</v>
      </c>
      <c r="AN35" s="105">
        <v>0.8076090427</v>
      </c>
      <c r="AO35" s="105">
        <v>0.68223101779999995</v>
      </c>
      <c r="AP35" s="105">
        <v>0.95602860150000002</v>
      </c>
      <c r="AQ35" s="105">
        <v>9.5088919999999997E-3</v>
      </c>
      <c r="AR35" s="105">
        <v>0.81142316299999995</v>
      </c>
      <c r="AS35" s="105">
        <v>0.69287617300000004</v>
      </c>
      <c r="AT35" s="105">
        <v>0.95025283760000001</v>
      </c>
      <c r="AU35" s="104" t="s">
        <v>26</v>
      </c>
      <c r="AV35" s="104" t="s">
        <v>26</v>
      </c>
      <c r="AW35" s="104" t="s">
        <v>26</v>
      </c>
      <c r="AX35" s="104" t="s">
        <v>26</v>
      </c>
      <c r="AY35" s="104" t="s">
        <v>26</v>
      </c>
      <c r="AZ35" s="104" t="s">
        <v>26</v>
      </c>
      <c r="BA35" s="104" t="s">
        <v>26</v>
      </c>
      <c r="BB35" s="104" t="s">
        <v>26</v>
      </c>
      <c r="BC35" s="114" t="s">
        <v>26</v>
      </c>
      <c r="BD35" s="115">
        <v>331</v>
      </c>
      <c r="BE35" s="115">
        <v>288</v>
      </c>
      <c r="BF35" s="115">
        <v>254</v>
      </c>
    </row>
    <row r="36" spans="1:93" x14ac:dyDescent="0.3">
      <c r="A36" s="10"/>
      <c r="B36" t="s">
        <v>78</v>
      </c>
      <c r="C36" s="104">
        <v>132</v>
      </c>
      <c r="D36" s="105">
        <v>16415.020285999999</v>
      </c>
      <c r="E36" s="113">
        <v>1.0793514237999999</v>
      </c>
      <c r="F36" s="105">
        <v>0.9096611564</v>
      </c>
      <c r="G36" s="105">
        <v>1.2806961009</v>
      </c>
      <c r="H36" s="105">
        <v>3.5383866299999997E-2</v>
      </c>
      <c r="I36" s="107">
        <v>0.80414155880000004</v>
      </c>
      <c r="J36" s="105">
        <v>0.678023775</v>
      </c>
      <c r="K36" s="105">
        <v>0.95371824760000001</v>
      </c>
      <c r="L36" s="105">
        <v>1.2015445335999999</v>
      </c>
      <c r="M36" s="105">
        <v>1.0126436726000001</v>
      </c>
      <c r="N36" s="105">
        <v>1.4256833921000001</v>
      </c>
      <c r="O36" s="104">
        <v>127</v>
      </c>
      <c r="P36" s="105">
        <v>14845.392814000001</v>
      </c>
      <c r="Q36" s="113">
        <v>0.97940627229999999</v>
      </c>
      <c r="R36" s="105">
        <v>0.82268194179999998</v>
      </c>
      <c r="S36" s="105">
        <v>1.1659872392999999</v>
      </c>
      <c r="T36" s="105">
        <v>1.23049297E-2</v>
      </c>
      <c r="U36" s="107">
        <v>0.85548426769999997</v>
      </c>
      <c r="V36" s="105">
        <v>0.71891923629999999</v>
      </c>
      <c r="W36" s="105">
        <v>1.0179910277999999</v>
      </c>
      <c r="X36" s="105">
        <v>1.2494645546000001</v>
      </c>
      <c r="Y36" s="105">
        <v>1.0495255697999999</v>
      </c>
      <c r="Z36" s="105">
        <v>1.4874927471999999</v>
      </c>
      <c r="AA36" s="104">
        <v>120</v>
      </c>
      <c r="AB36" s="105">
        <v>13331.25865</v>
      </c>
      <c r="AC36" s="113">
        <v>0.89453143329999996</v>
      </c>
      <c r="AD36" s="105">
        <v>0.74761384919999996</v>
      </c>
      <c r="AE36" s="105">
        <v>1.0703205752</v>
      </c>
      <c r="AF36" s="105">
        <v>9.6784899999999996E-5</v>
      </c>
      <c r="AG36" s="107">
        <v>0.90014006290000004</v>
      </c>
      <c r="AH36" s="105">
        <v>0.75267306909999998</v>
      </c>
      <c r="AI36" s="105">
        <v>1.0764994341</v>
      </c>
      <c r="AJ36" s="105">
        <v>1.4288453046</v>
      </c>
      <c r="AK36" s="105">
        <v>1.1941721648000001</v>
      </c>
      <c r="AL36" s="105">
        <v>1.7096353146000001</v>
      </c>
      <c r="AM36" s="105">
        <v>0.47645242770000001</v>
      </c>
      <c r="AN36" s="105">
        <v>0.91334051920000003</v>
      </c>
      <c r="AO36" s="105">
        <v>0.71165116220000002</v>
      </c>
      <c r="AP36" s="105">
        <v>1.1721907423</v>
      </c>
      <c r="AQ36" s="105">
        <v>0.43436465899999999</v>
      </c>
      <c r="AR36" s="105">
        <v>0.90740258519999994</v>
      </c>
      <c r="AS36" s="105">
        <v>0.71120961039999997</v>
      </c>
      <c r="AT36" s="105">
        <v>1.157716993</v>
      </c>
      <c r="AU36" s="104" t="s">
        <v>26</v>
      </c>
      <c r="AV36" s="104" t="s">
        <v>26</v>
      </c>
      <c r="AW36" s="104">
        <v>3</v>
      </c>
      <c r="AX36" s="104" t="s">
        <v>26</v>
      </c>
      <c r="AY36" s="104" t="s">
        <v>26</v>
      </c>
      <c r="AZ36" s="104" t="s">
        <v>26</v>
      </c>
      <c r="BA36" s="104" t="s">
        <v>26</v>
      </c>
      <c r="BB36" s="104" t="s">
        <v>26</v>
      </c>
      <c r="BC36" s="114">
        <v>-3</v>
      </c>
      <c r="BD36" s="115">
        <v>132</v>
      </c>
      <c r="BE36" s="115">
        <v>127</v>
      </c>
      <c r="BF36" s="115">
        <v>120</v>
      </c>
      <c r="BQ36" s="52"/>
    </row>
    <row r="37" spans="1:93" s="3" customFormat="1" x14ac:dyDescent="0.3">
      <c r="A37" s="10"/>
      <c r="B37" s="3" t="s">
        <v>132</v>
      </c>
      <c r="C37" s="110">
        <v>227</v>
      </c>
      <c r="D37" s="111">
        <v>40959.147450999997</v>
      </c>
      <c r="E37" s="106">
        <v>0.7499902128</v>
      </c>
      <c r="F37" s="111">
        <v>0.6581129121</v>
      </c>
      <c r="G37" s="111">
        <v>0.85469424620000001</v>
      </c>
      <c r="H37" s="111">
        <v>6.8034923000000001E-3</v>
      </c>
      <c r="I37" s="112">
        <v>0.55421075419999999</v>
      </c>
      <c r="J37" s="111">
        <v>0.48660741010000003</v>
      </c>
      <c r="K37" s="111">
        <v>0.63120608869999995</v>
      </c>
      <c r="L37" s="111">
        <v>0.83489642070000003</v>
      </c>
      <c r="M37" s="111">
        <v>0.73261771340000004</v>
      </c>
      <c r="N37" s="111">
        <v>0.95145397200000004</v>
      </c>
      <c r="O37" s="110">
        <v>234</v>
      </c>
      <c r="P37" s="111">
        <v>41090.255602999998</v>
      </c>
      <c r="Q37" s="106">
        <v>0.65609355339999997</v>
      </c>
      <c r="R37" s="111">
        <v>0.57683205670000004</v>
      </c>
      <c r="S37" s="111">
        <v>0.74624623540000001</v>
      </c>
      <c r="T37" s="111">
        <v>6.7576792999999996E-3</v>
      </c>
      <c r="U37" s="112">
        <v>0.56947808320000004</v>
      </c>
      <c r="V37" s="111">
        <v>0.50099365890000003</v>
      </c>
      <c r="W37" s="111">
        <v>0.64732413580000003</v>
      </c>
      <c r="X37" s="111">
        <v>0.83700264400000002</v>
      </c>
      <c r="Y37" s="111">
        <v>0.73588584140000002</v>
      </c>
      <c r="Z37" s="111">
        <v>0.95201373180000004</v>
      </c>
      <c r="AA37" s="110">
        <v>224</v>
      </c>
      <c r="AB37" s="111">
        <v>42308.750489999999</v>
      </c>
      <c r="AC37" s="106">
        <v>0.53875121469999998</v>
      </c>
      <c r="AD37" s="111">
        <v>0.47230313660000001</v>
      </c>
      <c r="AE37" s="111">
        <v>0.6145478378</v>
      </c>
      <c r="AF37" s="111">
        <v>2.5344152799999999E-2</v>
      </c>
      <c r="AG37" s="112">
        <v>0.52944130330000005</v>
      </c>
      <c r="AH37" s="111">
        <v>0.46445594210000002</v>
      </c>
      <c r="AI37" s="111">
        <v>0.60351923230000004</v>
      </c>
      <c r="AJ37" s="111">
        <v>0.86055348639999996</v>
      </c>
      <c r="AK37" s="111">
        <v>0.75441521010000001</v>
      </c>
      <c r="AL37" s="111">
        <v>0.98162430050000005</v>
      </c>
      <c r="AM37" s="111">
        <v>3.50310972E-2</v>
      </c>
      <c r="AN37" s="111">
        <v>0.82114998989999999</v>
      </c>
      <c r="AO37" s="111">
        <v>0.68368285159999997</v>
      </c>
      <c r="AP37" s="111">
        <v>0.9862574502</v>
      </c>
      <c r="AQ37" s="111">
        <v>0.15107034799999999</v>
      </c>
      <c r="AR37" s="111">
        <v>0.87480282030000001</v>
      </c>
      <c r="AS37" s="111">
        <v>0.72880524160000004</v>
      </c>
      <c r="AT37" s="111">
        <v>1.0500472975999999</v>
      </c>
      <c r="AU37" s="110" t="s">
        <v>26</v>
      </c>
      <c r="AV37" s="110" t="s">
        <v>26</v>
      </c>
      <c r="AW37" s="110" t="s">
        <v>26</v>
      </c>
      <c r="AX37" s="110" t="s">
        <v>26</v>
      </c>
      <c r="AY37" s="110" t="s">
        <v>26</v>
      </c>
      <c r="AZ37" s="110" t="s">
        <v>26</v>
      </c>
      <c r="BA37" s="110" t="s">
        <v>26</v>
      </c>
      <c r="BB37" s="110" t="s">
        <v>26</v>
      </c>
      <c r="BC37" s="108" t="s">
        <v>26</v>
      </c>
      <c r="BD37" s="109">
        <v>227</v>
      </c>
      <c r="BE37" s="109">
        <v>234</v>
      </c>
      <c r="BF37" s="109">
        <v>224</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4">
        <v>250</v>
      </c>
      <c r="D38" s="105">
        <v>26582.169287000001</v>
      </c>
      <c r="E38" s="113">
        <v>0.86523775540000003</v>
      </c>
      <c r="F38" s="105">
        <v>0.76388303960000004</v>
      </c>
      <c r="G38" s="105">
        <v>0.98004057489999996</v>
      </c>
      <c r="H38" s="105">
        <v>0.55520414380000005</v>
      </c>
      <c r="I38" s="107">
        <v>0.94048005379999999</v>
      </c>
      <c r="J38" s="105">
        <v>0.83083517839999999</v>
      </c>
      <c r="K38" s="105">
        <v>1.0645947048</v>
      </c>
      <c r="L38" s="105">
        <v>0.96319110929999996</v>
      </c>
      <c r="M38" s="105">
        <v>0.85036205109999996</v>
      </c>
      <c r="N38" s="105">
        <v>1.0909907279</v>
      </c>
      <c r="O38" s="104">
        <v>233</v>
      </c>
      <c r="P38" s="105">
        <v>25744.901737</v>
      </c>
      <c r="Q38" s="113">
        <v>0.71737685559999997</v>
      </c>
      <c r="R38" s="105">
        <v>0.63053509510000005</v>
      </c>
      <c r="S38" s="105">
        <v>0.81617907860000005</v>
      </c>
      <c r="T38" s="105">
        <v>0.1782171796</v>
      </c>
      <c r="U38" s="107">
        <v>0.90503355730000001</v>
      </c>
      <c r="V38" s="105">
        <v>0.79597717680000002</v>
      </c>
      <c r="W38" s="105">
        <v>1.0290316905000001</v>
      </c>
      <c r="X38" s="105">
        <v>0.91518400359999996</v>
      </c>
      <c r="Y38" s="105">
        <v>0.80439678010000004</v>
      </c>
      <c r="Z38" s="105">
        <v>1.0412296284</v>
      </c>
      <c r="AA38" s="104">
        <v>189</v>
      </c>
      <c r="AB38" s="105">
        <v>25302.405360000001</v>
      </c>
      <c r="AC38" s="113">
        <v>0.51424208199999999</v>
      </c>
      <c r="AD38" s="105">
        <v>0.44563412000000002</v>
      </c>
      <c r="AE38" s="105">
        <v>0.59341263840000003</v>
      </c>
      <c r="AF38" s="105">
        <v>7.0848765999999997E-3</v>
      </c>
      <c r="AG38" s="107">
        <v>0.74696455660000005</v>
      </c>
      <c r="AH38" s="105">
        <v>0.64771535599999996</v>
      </c>
      <c r="AI38" s="105">
        <v>0.86142167790000002</v>
      </c>
      <c r="AJ38" s="105">
        <v>0.82140476790000005</v>
      </c>
      <c r="AK38" s="105">
        <v>0.7118164843</v>
      </c>
      <c r="AL38" s="105">
        <v>0.94786480439999998</v>
      </c>
      <c r="AM38" s="105">
        <v>6.720726E-4</v>
      </c>
      <c r="AN38" s="105">
        <v>0.71683673370000001</v>
      </c>
      <c r="AO38" s="105">
        <v>0.59168913420000002</v>
      </c>
      <c r="AP38" s="105">
        <v>0.86845418149999998</v>
      </c>
      <c r="AQ38" s="105">
        <v>3.9589068599999999E-2</v>
      </c>
      <c r="AR38" s="105">
        <v>0.82910951489999996</v>
      </c>
      <c r="AS38" s="105">
        <v>0.69358751060000001</v>
      </c>
      <c r="AT38" s="105">
        <v>0.99111154270000001</v>
      </c>
      <c r="AU38" s="104" t="s">
        <v>26</v>
      </c>
      <c r="AV38" s="104" t="s">
        <v>26</v>
      </c>
      <c r="AW38" s="104" t="s">
        <v>26</v>
      </c>
      <c r="AX38" s="104" t="s">
        <v>26</v>
      </c>
      <c r="AY38" s="104" t="s">
        <v>225</v>
      </c>
      <c r="AZ38" s="104" t="s">
        <v>26</v>
      </c>
      <c r="BA38" s="104" t="s">
        <v>26</v>
      </c>
      <c r="BB38" s="104" t="s">
        <v>26</v>
      </c>
      <c r="BC38" s="114" t="s">
        <v>427</v>
      </c>
      <c r="BD38" s="115">
        <v>250</v>
      </c>
      <c r="BE38" s="115">
        <v>233</v>
      </c>
      <c r="BF38" s="115">
        <v>189</v>
      </c>
    </row>
    <row r="39" spans="1:93" x14ac:dyDescent="0.3">
      <c r="A39" s="10"/>
      <c r="B39" t="s">
        <v>140</v>
      </c>
      <c r="C39" s="104">
        <v>164</v>
      </c>
      <c r="D39" s="105">
        <v>22194.895681000002</v>
      </c>
      <c r="E39" s="113">
        <v>0.89107289040000004</v>
      </c>
      <c r="F39" s="105">
        <v>0.76423327590000001</v>
      </c>
      <c r="G39" s="105">
        <v>1.0389640455</v>
      </c>
      <c r="H39" s="105">
        <v>0.91784129619999999</v>
      </c>
      <c r="I39" s="107">
        <v>0.73890863179999999</v>
      </c>
      <c r="J39" s="105">
        <v>0.63404935689999997</v>
      </c>
      <c r="K39" s="105">
        <v>0.86110956540000005</v>
      </c>
      <c r="L39" s="105">
        <v>0.99195103360000003</v>
      </c>
      <c r="M39" s="105">
        <v>0.8507519375</v>
      </c>
      <c r="N39" s="105">
        <v>1.1565849100000001</v>
      </c>
      <c r="O39" s="104">
        <v>205</v>
      </c>
      <c r="P39" s="105">
        <v>25716.372528</v>
      </c>
      <c r="Q39" s="113">
        <v>0.86533653529999999</v>
      </c>
      <c r="R39" s="105">
        <v>0.75418790160000004</v>
      </c>
      <c r="S39" s="105">
        <v>0.99286572709999998</v>
      </c>
      <c r="T39" s="105">
        <v>0.1585986257</v>
      </c>
      <c r="U39" s="107">
        <v>0.79715752979999999</v>
      </c>
      <c r="V39" s="105">
        <v>0.69517421980000005</v>
      </c>
      <c r="W39" s="105">
        <v>0.91410197500000001</v>
      </c>
      <c r="X39" s="105">
        <v>1.1039416014000001</v>
      </c>
      <c r="Y39" s="105">
        <v>0.96214520699999995</v>
      </c>
      <c r="Z39" s="105">
        <v>1.2666352755000001</v>
      </c>
      <c r="AA39" s="104">
        <v>201</v>
      </c>
      <c r="AB39" s="105">
        <v>26152.004312000001</v>
      </c>
      <c r="AC39" s="113">
        <v>0.73829793929999998</v>
      </c>
      <c r="AD39" s="105">
        <v>0.64255829860000002</v>
      </c>
      <c r="AE39" s="105">
        <v>0.84830255619999995</v>
      </c>
      <c r="AF39" s="105">
        <v>1.9954235099999999E-2</v>
      </c>
      <c r="AG39" s="107">
        <v>0.76858353800000001</v>
      </c>
      <c r="AH39" s="105">
        <v>0.66934797000000001</v>
      </c>
      <c r="AI39" s="105">
        <v>0.88253148049999997</v>
      </c>
      <c r="AJ39" s="105">
        <v>1.1792917552</v>
      </c>
      <c r="AK39" s="105">
        <v>1.0263657305</v>
      </c>
      <c r="AL39" s="105">
        <v>1.3550033898</v>
      </c>
      <c r="AM39" s="105">
        <v>0.1097132353</v>
      </c>
      <c r="AN39" s="105">
        <v>0.85319168810000001</v>
      </c>
      <c r="AO39" s="105">
        <v>0.70234903689999995</v>
      </c>
      <c r="AP39" s="105">
        <v>1.0364306325999999</v>
      </c>
      <c r="AQ39" s="105">
        <v>0.77967178510000001</v>
      </c>
      <c r="AR39" s="105">
        <v>0.97111756469999999</v>
      </c>
      <c r="AS39" s="105">
        <v>0.79085245019999995</v>
      </c>
      <c r="AT39" s="105">
        <v>1.1924719006</v>
      </c>
      <c r="AU39" s="104" t="s">
        <v>26</v>
      </c>
      <c r="AV39" s="104" t="s">
        <v>26</v>
      </c>
      <c r="AW39" s="104" t="s">
        <v>26</v>
      </c>
      <c r="AX39" s="104" t="s">
        <v>26</v>
      </c>
      <c r="AY39" s="104" t="s">
        <v>26</v>
      </c>
      <c r="AZ39" s="104" t="s">
        <v>26</v>
      </c>
      <c r="BA39" s="104" t="s">
        <v>26</v>
      </c>
      <c r="BB39" s="104" t="s">
        <v>26</v>
      </c>
      <c r="BC39" s="114" t="s">
        <v>26</v>
      </c>
      <c r="BD39" s="115">
        <v>164</v>
      </c>
      <c r="BE39" s="115">
        <v>205</v>
      </c>
      <c r="BF39" s="115">
        <v>201</v>
      </c>
    </row>
    <row r="40" spans="1:93" x14ac:dyDescent="0.3">
      <c r="A40" s="10"/>
      <c r="B40" t="s">
        <v>136</v>
      </c>
      <c r="C40" s="104">
        <v>359</v>
      </c>
      <c r="D40" s="105">
        <v>51746.285417999999</v>
      </c>
      <c r="E40" s="113">
        <v>0.89071006750000004</v>
      </c>
      <c r="F40" s="105">
        <v>0.80257413629999996</v>
      </c>
      <c r="G40" s="105">
        <v>0.98852478340000005</v>
      </c>
      <c r="H40" s="105">
        <v>0.87313382740000001</v>
      </c>
      <c r="I40" s="107">
        <v>0.69376960509999996</v>
      </c>
      <c r="J40" s="105">
        <v>0.62559111170000004</v>
      </c>
      <c r="K40" s="105">
        <v>0.7693783622</v>
      </c>
      <c r="L40" s="105">
        <v>0.99154713559999996</v>
      </c>
      <c r="M40" s="105">
        <v>0.89343335729999995</v>
      </c>
      <c r="N40" s="105">
        <v>1.1004354316</v>
      </c>
      <c r="O40" s="104">
        <v>366</v>
      </c>
      <c r="P40" s="105">
        <v>51442.207725</v>
      </c>
      <c r="Q40" s="113">
        <v>0.76814761490000005</v>
      </c>
      <c r="R40" s="105">
        <v>0.69280580329999997</v>
      </c>
      <c r="S40" s="105">
        <v>0.85168275950000005</v>
      </c>
      <c r="T40" s="105">
        <v>0.70063983299999999</v>
      </c>
      <c r="U40" s="107">
        <v>0.7114780181</v>
      </c>
      <c r="V40" s="105">
        <v>0.642197291</v>
      </c>
      <c r="W40" s="105">
        <v>0.78823280230000003</v>
      </c>
      <c r="X40" s="105">
        <v>0.97995412599999998</v>
      </c>
      <c r="Y40" s="105">
        <v>0.88383780960000002</v>
      </c>
      <c r="Z40" s="105">
        <v>1.0865229781000001</v>
      </c>
      <c r="AA40" s="104">
        <v>385</v>
      </c>
      <c r="AB40" s="105">
        <v>50090.768598000002</v>
      </c>
      <c r="AC40" s="113">
        <v>0.70684429940000004</v>
      </c>
      <c r="AD40" s="105">
        <v>0.63908277229999999</v>
      </c>
      <c r="AE40" s="105">
        <v>0.78179053679999999</v>
      </c>
      <c r="AF40" s="105">
        <v>1.8244559899999999E-2</v>
      </c>
      <c r="AG40" s="107">
        <v>0.76860469659999997</v>
      </c>
      <c r="AH40" s="105">
        <v>0.69553947999999999</v>
      </c>
      <c r="AI40" s="105">
        <v>0.84934528750000005</v>
      </c>
      <c r="AJ40" s="105">
        <v>1.1290504959000001</v>
      </c>
      <c r="AK40" s="105">
        <v>1.0208142325</v>
      </c>
      <c r="AL40" s="105">
        <v>1.2487629792999999</v>
      </c>
      <c r="AM40" s="105">
        <v>0.25459866440000001</v>
      </c>
      <c r="AN40" s="105">
        <v>0.92019331390000003</v>
      </c>
      <c r="AO40" s="105">
        <v>0.79751106250000003</v>
      </c>
      <c r="AP40" s="105">
        <v>1.0617479490999999</v>
      </c>
      <c r="AQ40" s="105">
        <v>4.6273081100000002E-2</v>
      </c>
      <c r="AR40" s="105">
        <v>0.86239916110000003</v>
      </c>
      <c r="AS40" s="105">
        <v>0.74555378729999999</v>
      </c>
      <c r="AT40" s="105">
        <v>0.99755688409999999</v>
      </c>
      <c r="AU40" s="104" t="s">
        <v>26</v>
      </c>
      <c r="AV40" s="104" t="s">
        <v>26</v>
      </c>
      <c r="AW40" s="104" t="s">
        <v>26</v>
      </c>
      <c r="AX40" s="104" t="s">
        <v>26</v>
      </c>
      <c r="AY40" s="104" t="s">
        <v>26</v>
      </c>
      <c r="AZ40" s="104" t="s">
        <v>26</v>
      </c>
      <c r="BA40" s="104" t="s">
        <v>26</v>
      </c>
      <c r="BB40" s="104" t="s">
        <v>26</v>
      </c>
      <c r="BC40" s="114" t="s">
        <v>26</v>
      </c>
      <c r="BD40" s="115">
        <v>359</v>
      </c>
      <c r="BE40" s="115">
        <v>366</v>
      </c>
      <c r="BF40" s="115">
        <v>385</v>
      </c>
    </row>
    <row r="41" spans="1:93" x14ac:dyDescent="0.3">
      <c r="A41" s="10"/>
      <c r="B41" t="s">
        <v>139</v>
      </c>
      <c r="C41" s="104">
        <v>90</v>
      </c>
      <c r="D41" s="105">
        <v>13834.97651</v>
      </c>
      <c r="E41" s="113">
        <v>0.74704857680000003</v>
      </c>
      <c r="F41" s="105">
        <v>0.60738312539999995</v>
      </c>
      <c r="G41" s="105">
        <v>0.91882957030000001</v>
      </c>
      <c r="H41" s="105">
        <v>8.0808455599999995E-2</v>
      </c>
      <c r="I41" s="107">
        <v>0.65052513769999998</v>
      </c>
      <c r="J41" s="105">
        <v>0.52910219410000003</v>
      </c>
      <c r="K41" s="105">
        <v>0.79981326770000005</v>
      </c>
      <c r="L41" s="105">
        <v>0.8316217628</v>
      </c>
      <c r="M41" s="105">
        <v>0.67614481989999997</v>
      </c>
      <c r="N41" s="105">
        <v>1.0228500404</v>
      </c>
      <c r="O41" s="104">
        <v>82</v>
      </c>
      <c r="P41" s="105">
        <v>13494.611573</v>
      </c>
      <c r="Q41" s="113">
        <v>0.61306396750000003</v>
      </c>
      <c r="R41" s="105">
        <v>0.49356752259999997</v>
      </c>
      <c r="S41" s="105">
        <v>0.76149140900000001</v>
      </c>
      <c r="T41" s="105">
        <v>2.63038762E-2</v>
      </c>
      <c r="U41" s="107">
        <v>0.60764994650000004</v>
      </c>
      <c r="V41" s="105">
        <v>0.48938874659999998</v>
      </c>
      <c r="W41" s="105">
        <v>0.75448906429999996</v>
      </c>
      <c r="X41" s="105">
        <v>0.78210822079999998</v>
      </c>
      <c r="Y41" s="105">
        <v>0.62966221700000002</v>
      </c>
      <c r="Z41" s="105">
        <v>0.97146255960000005</v>
      </c>
      <c r="AA41" s="104">
        <v>101</v>
      </c>
      <c r="AB41" s="105">
        <v>12578.891646</v>
      </c>
      <c r="AC41" s="113">
        <v>0.71312693859999998</v>
      </c>
      <c r="AD41" s="105">
        <v>0.58650571370000004</v>
      </c>
      <c r="AE41" s="105">
        <v>0.86708452899999999</v>
      </c>
      <c r="AF41" s="105">
        <v>0.1916476687</v>
      </c>
      <c r="AG41" s="107">
        <v>0.80293242710000001</v>
      </c>
      <c r="AH41" s="105">
        <v>0.66066496750000003</v>
      </c>
      <c r="AI41" s="105">
        <v>0.97583573260000001</v>
      </c>
      <c r="AJ41" s="105">
        <v>1.1390858274</v>
      </c>
      <c r="AK41" s="105">
        <v>0.93683229450000005</v>
      </c>
      <c r="AL41" s="105">
        <v>1.3850040501000001</v>
      </c>
      <c r="AM41" s="105">
        <v>0.30910483389999999</v>
      </c>
      <c r="AN41" s="105">
        <v>1.1632178311000001</v>
      </c>
      <c r="AO41" s="105">
        <v>0.86922394420000004</v>
      </c>
      <c r="AP41" s="105">
        <v>1.5566480094999999</v>
      </c>
      <c r="AQ41" s="105">
        <v>0.1954087165</v>
      </c>
      <c r="AR41" s="105">
        <v>0.82064806290000003</v>
      </c>
      <c r="AS41" s="105">
        <v>0.60842770660000001</v>
      </c>
      <c r="AT41" s="105">
        <v>1.106891149</v>
      </c>
      <c r="AU41" s="104" t="s">
        <v>26</v>
      </c>
      <c r="AV41" s="104" t="s">
        <v>26</v>
      </c>
      <c r="AW41" s="104" t="s">
        <v>26</v>
      </c>
      <c r="AX41" s="104" t="s">
        <v>26</v>
      </c>
      <c r="AY41" s="104" t="s">
        <v>26</v>
      </c>
      <c r="AZ41" s="104" t="s">
        <v>26</v>
      </c>
      <c r="BA41" s="104" t="s">
        <v>26</v>
      </c>
      <c r="BB41" s="104" t="s">
        <v>26</v>
      </c>
      <c r="BC41" s="114" t="s">
        <v>26</v>
      </c>
      <c r="BD41" s="115">
        <v>90</v>
      </c>
      <c r="BE41" s="115">
        <v>82</v>
      </c>
      <c r="BF41" s="115">
        <v>101</v>
      </c>
    </row>
    <row r="42" spans="1:93" x14ac:dyDescent="0.3">
      <c r="A42" s="10"/>
      <c r="B42" t="s">
        <v>133</v>
      </c>
      <c r="C42" s="104">
        <v>436</v>
      </c>
      <c r="D42" s="105">
        <v>58529.952339000003</v>
      </c>
      <c r="E42" s="113">
        <v>0.96622730859999995</v>
      </c>
      <c r="F42" s="105">
        <v>0.87894175119999995</v>
      </c>
      <c r="G42" s="105">
        <v>1.0621809813</v>
      </c>
      <c r="H42" s="105">
        <v>0.13132155009999999</v>
      </c>
      <c r="I42" s="107">
        <v>0.74491774310000003</v>
      </c>
      <c r="J42" s="105">
        <v>0.67817715830000003</v>
      </c>
      <c r="K42" s="105">
        <v>0.81822638410000004</v>
      </c>
      <c r="L42" s="105">
        <v>1.0756136650000001</v>
      </c>
      <c r="M42" s="105">
        <v>0.97844653120000002</v>
      </c>
      <c r="N42" s="105">
        <v>1.1824302295</v>
      </c>
      <c r="O42" s="104">
        <v>364</v>
      </c>
      <c r="P42" s="105">
        <v>55906.857055</v>
      </c>
      <c r="Q42" s="113">
        <v>0.72425268129999998</v>
      </c>
      <c r="R42" s="105">
        <v>0.65303999830000004</v>
      </c>
      <c r="S42" s="105">
        <v>0.80323096240000003</v>
      </c>
      <c r="T42" s="105">
        <v>0.13420913370000001</v>
      </c>
      <c r="U42" s="107">
        <v>0.65108292469999995</v>
      </c>
      <c r="V42" s="105">
        <v>0.58751806129999995</v>
      </c>
      <c r="W42" s="105">
        <v>0.72152500949999998</v>
      </c>
      <c r="X42" s="105">
        <v>0.92395574690000004</v>
      </c>
      <c r="Y42" s="105">
        <v>0.83310711159999995</v>
      </c>
      <c r="Z42" s="105">
        <v>1.0247112410000001</v>
      </c>
      <c r="AA42" s="104">
        <v>398</v>
      </c>
      <c r="AB42" s="105">
        <v>54305.974579000002</v>
      </c>
      <c r="AC42" s="113">
        <v>0.70595254709999999</v>
      </c>
      <c r="AD42" s="105">
        <v>0.63932180920000004</v>
      </c>
      <c r="AE42" s="105">
        <v>0.77952760489999995</v>
      </c>
      <c r="AF42" s="105">
        <v>1.7566877500000001E-2</v>
      </c>
      <c r="AG42" s="107">
        <v>0.7328843706</v>
      </c>
      <c r="AH42" s="105">
        <v>0.66430662269999996</v>
      </c>
      <c r="AI42" s="105">
        <v>0.80854154150000002</v>
      </c>
      <c r="AJ42" s="105">
        <v>1.1276260896999999</v>
      </c>
      <c r="AK42" s="105">
        <v>1.0211960489</v>
      </c>
      <c r="AL42" s="105">
        <v>1.2451483724000001</v>
      </c>
      <c r="AM42" s="105">
        <v>0.72418385809999997</v>
      </c>
      <c r="AN42" s="105">
        <v>0.97473239010000001</v>
      </c>
      <c r="AO42" s="105">
        <v>0.84557370350000005</v>
      </c>
      <c r="AP42" s="105">
        <v>1.1236196542000001</v>
      </c>
      <c r="AQ42" s="105">
        <v>4.9073899999999998E-5</v>
      </c>
      <c r="AR42" s="105">
        <v>0.74956759640000004</v>
      </c>
      <c r="AS42" s="105">
        <v>0.65219229469999995</v>
      </c>
      <c r="AT42" s="105">
        <v>0.86148147740000003</v>
      </c>
      <c r="AU42" s="104" t="s">
        <v>26</v>
      </c>
      <c r="AV42" s="104" t="s">
        <v>26</v>
      </c>
      <c r="AW42" s="104" t="s">
        <v>26</v>
      </c>
      <c r="AX42" s="104" t="s">
        <v>224</v>
      </c>
      <c r="AY42" s="104" t="s">
        <v>26</v>
      </c>
      <c r="AZ42" s="104" t="s">
        <v>26</v>
      </c>
      <c r="BA42" s="104" t="s">
        <v>26</v>
      </c>
      <c r="BB42" s="104" t="s">
        <v>26</v>
      </c>
      <c r="BC42" s="114" t="s">
        <v>437</v>
      </c>
      <c r="BD42" s="115">
        <v>436</v>
      </c>
      <c r="BE42" s="115">
        <v>364</v>
      </c>
      <c r="BF42" s="115">
        <v>398</v>
      </c>
    </row>
    <row r="43" spans="1:93" x14ac:dyDescent="0.3">
      <c r="A43" s="10"/>
      <c r="B43" t="s">
        <v>138</v>
      </c>
      <c r="C43" s="104">
        <v>70</v>
      </c>
      <c r="D43" s="105">
        <v>11018.311191000001</v>
      </c>
      <c r="E43" s="113">
        <v>0.71833888899999998</v>
      </c>
      <c r="F43" s="105">
        <v>0.5681308062</v>
      </c>
      <c r="G43" s="105">
        <v>0.90826048120000002</v>
      </c>
      <c r="H43" s="105">
        <v>6.1780936100000003E-2</v>
      </c>
      <c r="I43" s="107">
        <v>0.63530607169999997</v>
      </c>
      <c r="J43" s="105">
        <v>0.50262601409999996</v>
      </c>
      <c r="K43" s="105">
        <v>0.80301017750000003</v>
      </c>
      <c r="L43" s="105">
        <v>0.79966185830000003</v>
      </c>
      <c r="M43" s="105">
        <v>0.6324487553</v>
      </c>
      <c r="N43" s="105">
        <v>1.0110844272999999</v>
      </c>
      <c r="O43" s="104">
        <v>73</v>
      </c>
      <c r="P43" s="105">
        <v>10543.404596</v>
      </c>
      <c r="Q43" s="113">
        <v>0.65765281460000002</v>
      </c>
      <c r="R43" s="105">
        <v>0.52266049309999996</v>
      </c>
      <c r="S43" s="105">
        <v>0.8275108417</v>
      </c>
      <c r="T43" s="105">
        <v>0.13422149729999999</v>
      </c>
      <c r="U43" s="107">
        <v>0.69237597149999996</v>
      </c>
      <c r="V43" s="105">
        <v>0.55044810690000001</v>
      </c>
      <c r="W43" s="105">
        <v>0.87089860050000001</v>
      </c>
      <c r="X43" s="105">
        <v>0.83899185089999995</v>
      </c>
      <c r="Y43" s="105">
        <v>0.66677718809999997</v>
      </c>
      <c r="Z43" s="105">
        <v>1.0556859748</v>
      </c>
      <c r="AA43" s="104">
        <v>70</v>
      </c>
      <c r="AB43" s="105">
        <v>9892.0840855999995</v>
      </c>
      <c r="AC43" s="113">
        <v>0.58924480000000001</v>
      </c>
      <c r="AD43" s="105">
        <v>0.4660071677</v>
      </c>
      <c r="AE43" s="105">
        <v>0.74507316290000003</v>
      </c>
      <c r="AF43" s="105">
        <v>0.61276890370000003</v>
      </c>
      <c r="AG43" s="107">
        <v>0.70763652430000001</v>
      </c>
      <c r="AH43" s="105">
        <v>0.55985066319999999</v>
      </c>
      <c r="AI43" s="105">
        <v>0.89443396850000001</v>
      </c>
      <c r="AJ43" s="105">
        <v>0.94120746850000003</v>
      </c>
      <c r="AK43" s="105">
        <v>0.74435858669999999</v>
      </c>
      <c r="AL43" s="105">
        <v>1.1901138975000001</v>
      </c>
      <c r="AM43" s="105">
        <v>0.51145508699999997</v>
      </c>
      <c r="AN43" s="105">
        <v>0.89598156790000005</v>
      </c>
      <c r="AO43" s="105">
        <v>0.64551325020000005</v>
      </c>
      <c r="AP43" s="105">
        <v>1.2436351537000001</v>
      </c>
      <c r="AQ43" s="105">
        <v>0.59775864069999995</v>
      </c>
      <c r="AR43" s="105">
        <v>0.91551887939999999</v>
      </c>
      <c r="AS43" s="105">
        <v>0.65958924070000002</v>
      </c>
      <c r="AT43" s="105">
        <v>1.2707527152</v>
      </c>
      <c r="AU43" s="104" t="s">
        <v>26</v>
      </c>
      <c r="AV43" s="104" t="s">
        <v>26</v>
      </c>
      <c r="AW43" s="104" t="s">
        <v>26</v>
      </c>
      <c r="AX43" s="104" t="s">
        <v>26</v>
      </c>
      <c r="AY43" s="104" t="s">
        <v>26</v>
      </c>
      <c r="AZ43" s="104" t="s">
        <v>26</v>
      </c>
      <c r="BA43" s="104" t="s">
        <v>26</v>
      </c>
      <c r="BB43" s="104" t="s">
        <v>26</v>
      </c>
      <c r="BC43" s="114" t="s">
        <v>26</v>
      </c>
      <c r="BD43" s="115">
        <v>70</v>
      </c>
      <c r="BE43" s="115">
        <v>73</v>
      </c>
      <c r="BF43" s="115">
        <v>70</v>
      </c>
    </row>
    <row r="44" spans="1:93" x14ac:dyDescent="0.3">
      <c r="A44" s="10"/>
      <c r="B44" t="s">
        <v>135</v>
      </c>
      <c r="C44" s="104">
        <v>195</v>
      </c>
      <c r="D44" s="105">
        <v>18197.019918999998</v>
      </c>
      <c r="E44" s="113">
        <v>0.89809616589999997</v>
      </c>
      <c r="F44" s="105">
        <v>0.78005414279999996</v>
      </c>
      <c r="G44" s="105">
        <v>1.0340009481000001</v>
      </c>
      <c r="H44" s="105">
        <v>0.99744070819999997</v>
      </c>
      <c r="I44" s="107">
        <v>1.0716040365999999</v>
      </c>
      <c r="J44" s="105">
        <v>0.9312762604</v>
      </c>
      <c r="K44" s="105">
        <v>1.2330768647000001</v>
      </c>
      <c r="L44" s="105">
        <v>0.99976941239999995</v>
      </c>
      <c r="M44" s="105">
        <v>0.86836388080000004</v>
      </c>
      <c r="N44" s="105">
        <v>1.1510599417</v>
      </c>
      <c r="O44" s="104">
        <v>196</v>
      </c>
      <c r="P44" s="105">
        <v>18799.245610000002</v>
      </c>
      <c r="Q44" s="113">
        <v>0.78102714640000004</v>
      </c>
      <c r="R44" s="105">
        <v>0.67860161770000005</v>
      </c>
      <c r="S44" s="105">
        <v>0.89891239219999997</v>
      </c>
      <c r="T44" s="105">
        <v>0.95972960819999997</v>
      </c>
      <c r="U44" s="107">
        <v>1.0425950278</v>
      </c>
      <c r="V44" s="105">
        <v>0.9063909054</v>
      </c>
      <c r="W44" s="105">
        <v>1.1992666582</v>
      </c>
      <c r="X44" s="105">
        <v>0.99638501739999996</v>
      </c>
      <c r="Y44" s="105">
        <v>0.86571700829999998</v>
      </c>
      <c r="Z44" s="105">
        <v>1.1467755552000001</v>
      </c>
      <c r="AA44" s="104">
        <v>171</v>
      </c>
      <c r="AB44" s="105">
        <v>18975.665222</v>
      </c>
      <c r="AC44" s="113">
        <v>0.61788314929999999</v>
      </c>
      <c r="AD44" s="105">
        <v>0.53156126420000005</v>
      </c>
      <c r="AE44" s="105">
        <v>0.71822311360000002</v>
      </c>
      <c r="AF44" s="105">
        <v>0.86417142219999998</v>
      </c>
      <c r="AG44" s="107">
        <v>0.9011541783</v>
      </c>
      <c r="AH44" s="105">
        <v>0.77572197009999999</v>
      </c>
      <c r="AI44" s="105">
        <v>1.0468684454999999</v>
      </c>
      <c r="AJ44" s="105">
        <v>0.98695183190000002</v>
      </c>
      <c r="AK44" s="105">
        <v>0.84906889600000002</v>
      </c>
      <c r="AL44" s="105">
        <v>1.1472260060999999</v>
      </c>
      <c r="AM44" s="105">
        <v>2.5146258599999999E-2</v>
      </c>
      <c r="AN44" s="105">
        <v>0.79111609900000002</v>
      </c>
      <c r="AO44" s="105">
        <v>0.64441878519999996</v>
      </c>
      <c r="AP44" s="105">
        <v>0.97120800409999997</v>
      </c>
      <c r="AQ44" s="105">
        <v>0.16732159569999999</v>
      </c>
      <c r="AR44" s="105">
        <v>0.86964756789999997</v>
      </c>
      <c r="AS44" s="105">
        <v>0.71326102410000003</v>
      </c>
      <c r="AT44" s="105">
        <v>1.0603227527000001</v>
      </c>
      <c r="AU44" s="104" t="s">
        <v>26</v>
      </c>
      <c r="AV44" s="104" t="s">
        <v>26</v>
      </c>
      <c r="AW44" s="104" t="s">
        <v>26</v>
      </c>
      <c r="AX44" s="104" t="s">
        <v>26</v>
      </c>
      <c r="AY44" s="104" t="s">
        <v>26</v>
      </c>
      <c r="AZ44" s="104" t="s">
        <v>26</v>
      </c>
      <c r="BA44" s="104" t="s">
        <v>26</v>
      </c>
      <c r="BB44" s="104" t="s">
        <v>26</v>
      </c>
      <c r="BC44" s="114" t="s">
        <v>26</v>
      </c>
      <c r="BD44" s="115">
        <v>195</v>
      </c>
      <c r="BE44" s="115">
        <v>196</v>
      </c>
      <c r="BF44" s="115">
        <v>171</v>
      </c>
    </row>
    <row r="45" spans="1:93" x14ac:dyDescent="0.3">
      <c r="A45" s="10"/>
      <c r="B45" t="s">
        <v>137</v>
      </c>
      <c r="C45" s="104">
        <v>173</v>
      </c>
      <c r="D45" s="105">
        <v>25256.056711000001</v>
      </c>
      <c r="E45" s="113">
        <v>0.78427574909999997</v>
      </c>
      <c r="F45" s="105">
        <v>0.6753509553</v>
      </c>
      <c r="G45" s="105">
        <v>0.91076860979999996</v>
      </c>
      <c r="H45" s="105">
        <v>7.5186325900000003E-2</v>
      </c>
      <c r="I45" s="107">
        <v>0.68498420790000003</v>
      </c>
      <c r="J45" s="105">
        <v>0.59015338719999999</v>
      </c>
      <c r="K45" s="105">
        <v>0.7950532441</v>
      </c>
      <c r="L45" s="105">
        <v>0.8730634142</v>
      </c>
      <c r="M45" s="105">
        <v>0.75180727120000002</v>
      </c>
      <c r="N45" s="105">
        <v>1.0138765005999999</v>
      </c>
      <c r="O45" s="104">
        <v>220</v>
      </c>
      <c r="P45" s="105">
        <v>26354.575185000002</v>
      </c>
      <c r="Q45" s="113">
        <v>0.86419247909999997</v>
      </c>
      <c r="R45" s="105">
        <v>0.75676595189999996</v>
      </c>
      <c r="S45" s="105">
        <v>0.98686871279999999</v>
      </c>
      <c r="T45" s="105">
        <v>0.14970903199999999</v>
      </c>
      <c r="U45" s="107">
        <v>0.83476966880000003</v>
      </c>
      <c r="V45" s="105">
        <v>0.73143992859999996</v>
      </c>
      <c r="W45" s="105">
        <v>0.95269669150000003</v>
      </c>
      <c r="X45" s="105">
        <v>1.1024820868</v>
      </c>
      <c r="Y45" s="105">
        <v>0.96543412049999999</v>
      </c>
      <c r="Z45" s="105">
        <v>1.258984664</v>
      </c>
      <c r="AA45" s="104">
        <v>172</v>
      </c>
      <c r="AB45" s="105">
        <v>26743.097964000001</v>
      </c>
      <c r="AC45" s="113">
        <v>0.61271199990000003</v>
      </c>
      <c r="AD45" s="105">
        <v>0.5273470549</v>
      </c>
      <c r="AE45" s="105">
        <v>0.71189549910000005</v>
      </c>
      <c r="AF45" s="105">
        <v>0.77843264440000004</v>
      </c>
      <c r="AG45" s="107">
        <v>0.64315660149999998</v>
      </c>
      <c r="AH45" s="105">
        <v>0.55387686130000002</v>
      </c>
      <c r="AI45" s="105">
        <v>0.74682739600000003</v>
      </c>
      <c r="AJ45" s="105">
        <v>0.97869189560000003</v>
      </c>
      <c r="AK45" s="105">
        <v>0.84233749120000001</v>
      </c>
      <c r="AL45" s="105">
        <v>1.1371188350000001</v>
      </c>
      <c r="AM45" s="105">
        <v>7.2800849999999999E-4</v>
      </c>
      <c r="AN45" s="105">
        <v>0.70899945870000003</v>
      </c>
      <c r="AO45" s="105">
        <v>0.58077677189999999</v>
      </c>
      <c r="AP45" s="105">
        <v>0.86553088339999995</v>
      </c>
      <c r="AQ45" s="105">
        <v>0.3396228375</v>
      </c>
      <c r="AR45" s="105">
        <v>1.1018987646</v>
      </c>
      <c r="AS45" s="105">
        <v>0.90291202550000005</v>
      </c>
      <c r="AT45" s="105">
        <v>1.3447388594</v>
      </c>
      <c r="AU45" s="104" t="s">
        <v>26</v>
      </c>
      <c r="AV45" s="104" t="s">
        <v>26</v>
      </c>
      <c r="AW45" s="104" t="s">
        <v>26</v>
      </c>
      <c r="AX45" s="104" t="s">
        <v>26</v>
      </c>
      <c r="AY45" s="104" t="s">
        <v>225</v>
      </c>
      <c r="AZ45" s="104" t="s">
        <v>26</v>
      </c>
      <c r="BA45" s="104" t="s">
        <v>26</v>
      </c>
      <c r="BB45" s="104" t="s">
        <v>26</v>
      </c>
      <c r="BC45" s="114" t="s">
        <v>427</v>
      </c>
      <c r="BD45" s="115">
        <v>173</v>
      </c>
      <c r="BE45" s="115">
        <v>220</v>
      </c>
      <c r="BF45" s="115">
        <v>172</v>
      </c>
    </row>
    <row r="46" spans="1:93" x14ac:dyDescent="0.3">
      <c r="A46" s="10"/>
      <c r="B46" t="s">
        <v>141</v>
      </c>
      <c r="C46" s="104">
        <v>126</v>
      </c>
      <c r="D46" s="105">
        <v>14077.919919</v>
      </c>
      <c r="E46" s="113">
        <v>0.96829640949999995</v>
      </c>
      <c r="F46" s="105">
        <v>0.81280352180000004</v>
      </c>
      <c r="G46" s="105">
        <v>1.1535357703</v>
      </c>
      <c r="H46" s="105">
        <v>0.40085707729999998</v>
      </c>
      <c r="I46" s="107">
        <v>0.89501858739999995</v>
      </c>
      <c r="J46" s="105">
        <v>0.75162461459999996</v>
      </c>
      <c r="K46" s="105">
        <v>1.0657690770999999</v>
      </c>
      <c r="L46" s="105">
        <v>1.0779170084</v>
      </c>
      <c r="M46" s="105">
        <v>0.90482080909999996</v>
      </c>
      <c r="N46" s="105">
        <v>1.2841272717000001</v>
      </c>
      <c r="O46" s="104">
        <v>137</v>
      </c>
      <c r="P46" s="105">
        <v>12555.967445</v>
      </c>
      <c r="Q46" s="113">
        <v>1.0149447698</v>
      </c>
      <c r="R46" s="105">
        <v>0.85804917540000003</v>
      </c>
      <c r="S46" s="105">
        <v>1.2005289617999999</v>
      </c>
      <c r="T46" s="105">
        <v>2.5662965999999998E-3</v>
      </c>
      <c r="U46" s="107">
        <v>1.0911146481</v>
      </c>
      <c r="V46" s="105">
        <v>0.92288445429999999</v>
      </c>
      <c r="W46" s="105">
        <v>1.2900110839000001</v>
      </c>
      <c r="X46" s="105">
        <v>1.2948023211999999</v>
      </c>
      <c r="Y46" s="105">
        <v>1.0946448487</v>
      </c>
      <c r="Z46" s="105">
        <v>1.5315588914</v>
      </c>
      <c r="AA46" s="104">
        <v>99</v>
      </c>
      <c r="AB46" s="105">
        <v>11762.414709000001</v>
      </c>
      <c r="AC46" s="113">
        <v>0.69097842620000005</v>
      </c>
      <c r="AD46" s="105">
        <v>0.56717860959999999</v>
      </c>
      <c r="AE46" s="105">
        <v>0.84180040899999997</v>
      </c>
      <c r="AF46" s="105">
        <v>0.32730072570000002</v>
      </c>
      <c r="AG46" s="107">
        <v>0.84166391380000005</v>
      </c>
      <c r="AH46" s="105">
        <v>0.69117772489999996</v>
      </c>
      <c r="AI46" s="105">
        <v>1.0249146035000001</v>
      </c>
      <c r="AJ46" s="105">
        <v>1.1037077549000001</v>
      </c>
      <c r="AK46" s="105">
        <v>0.9059608898</v>
      </c>
      <c r="AL46" s="105">
        <v>1.3446174356</v>
      </c>
      <c r="AM46" s="105">
        <v>3.5601613000000002E-3</v>
      </c>
      <c r="AN46" s="105">
        <v>0.68080396759999995</v>
      </c>
      <c r="AO46" s="105">
        <v>0.5257021516</v>
      </c>
      <c r="AP46" s="105">
        <v>0.88166662610000002</v>
      </c>
      <c r="AQ46" s="105">
        <v>0.70306510219999996</v>
      </c>
      <c r="AR46" s="105">
        <v>1.0481757031000001</v>
      </c>
      <c r="AS46" s="105">
        <v>0.82293800149999996</v>
      </c>
      <c r="AT46" s="105">
        <v>1.3350608461</v>
      </c>
      <c r="AU46" s="104" t="s">
        <v>26</v>
      </c>
      <c r="AV46" s="104">
        <v>2</v>
      </c>
      <c r="AW46" s="104" t="s">
        <v>26</v>
      </c>
      <c r="AX46" s="104" t="s">
        <v>26</v>
      </c>
      <c r="AY46" s="104" t="s">
        <v>225</v>
      </c>
      <c r="AZ46" s="104" t="s">
        <v>26</v>
      </c>
      <c r="BA46" s="104" t="s">
        <v>26</v>
      </c>
      <c r="BB46" s="104" t="s">
        <v>26</v>
      </c>
      <c r="BC46" s="114" t="s">
        <v>423</v>
      </c>
      <c r="BD46" s="115">
        <v>126</v>
      </c>
      <c r="BE46" s="115">
        <v>137</v>
      </c>
      <c r="BF46" s="115">
        <v>99</v>
      </c>
    </row>
    <row r="47" spans="1:93" x14ac:dyDescent="0.3">
      <c r="A47" s="10"/>
      <c r="B47" t="s">
        <v>143</v>
      </c>
      <c r="C47" s="104">
        <v>130</v>
      </c>
      <c r="D47" s="105">
        <v>18449.654838999999</v>
      </c>
      <c r="E47" s="113">
        <v>1.0049469210999999</v>
      </c>
      <c r="F47" s="105">
        <v>0.84585053610000005</v>
      </c>
      <c r="G47" s="105">
        <v>1.1939678126</v>
      </c>
      <c r="H47" s="105">
        <v>0.20204177579999999</v>
      </c>
      <c r="I47" s="107">
        <v>0.70462022800000002</v>
      </c>
      <c r="J47" s="105">
        <v>0.59333476110000005</v>
      </c>
      <c r="K47" s="105">
        <v>0.83677832190000001</v>
      </c>
      <c r="L47" s="105">
        <v>1.1187167154</v>
      </c>
      <c r="M47" s="105">
        <v>0.94160906759999996</v>
      </c>
      <c r="N47" s="105">
        <v>1.3291366156</v>
      </c>
      <c r="O47" s="104">
        <v>116</v>
      </c>
      <c r="P47" s="105">
        <v>17189.642338000001</v>
      </c>
      <c r="Q47" s="113">
        <v>0.8128077668</v>
      </c>
      <c r="R47" s="105">
        <v>0.67727615090000004</v>
      </c>
      <c r="S47" s="105">
        <v>0.9754609917</v>
      </c>
      <c r="T47" s="105">
        <v>0.69681022889999999</v>
      </c>
      <c r="U47" s="107">
        <v>0.67482497720000001</v>
      </c>
      <c r="V47" s="105">
        <v>0.56254733229999998</v>
      </c>
      <c r="W47" s="105">
        <v>0.80951188240000005</v>
      </c>
      <c r="X47" s="105">
        <v>1.0369287221000001</v>
      </c>
      <c r="Y47" s="105">
        <v>0.86402606169999996</v>
      </c>
      <c r="Z47" s="105">
        <v>1.2444314153</v>
      </c>
      <c r="AA47" s="104">
        <v>149</v>
      </c>
      <c r="AB47" s="105">
        <v>16366.237653</v>
      </c>
      <c r="AC47" s="113">
        <v>0.94763510510000004</v>
      </c>
      <c r="AD47" s="105">
        <v>0.80661999689999997</v>
      </c>
      <c r="AE47" s="105">
        <v>1.1133027893</v>
      </c>
      <c r="AF47" s="105">
        <v>4.5883075000000001E-7</v>
      </c>
      <c r="AG47" s="107">
        <v>0.91041082969999998</v>
      </c>
      <c r="AH47" s="105">
        <v>0.7753615626</v>
      </c>
      <c r="AI47" s="105">
        <v>1.0689824190999999</v>
      </c>
      <c r="AJ47" s="105">
        <v>1.513668408</v>
      </c>
      <c r="AK47" s="105">
        <v>1.2884233602999999</v>
      </c>
      <c r="AL47" s="105">
        <v>1.7782912976</v>
      </c>
      <c r="AM47" s="105">
        <v>0.21517361260000001</v>
      </c>
      <c r="AN47" s="105">
        <v>1.1658785062999999</v>
      </c>
      <c r="AO47" s="105">
        <v>0.91464904589999996</v>
      </c>
      <c r="AP47" s="105">
        <v>1.4861139335</v>
      </c>
      <c r="AQ47" s="105">
        <v>9.6639256500000006E-2</v>
      </c>
      <c r="AR47" s="105">
        <v>0.80880666410000002</v>
      </c>
      <c r="AS47" s="105">
        <v>0.6296896662</v>
      </c>
      <c r="AT47" s="105">
        <v>1.0388739961</v>
      </c>
      <c r="AU47" s="104" t="s">
        <v>26</v>
      </c>
      <c r="AV47" s="104" t="s">
        <v>26</v>
      </c>
      <c r="AW47" s="104">
        <v>3</v>
      </c>
      <c r="AX47" s="104" t="s">
        <v>26</v>
      </c>
      <c r="AY47" s="104" t="s">
        <v>26</v>
      </c>
      <c r="AZ47" s="104" t="s">
        <v>26</v>
      </c>
      <c r="BA47" s="104" t="s">
        <v>26</v>
      </c>
      <c r="BB47" s="104" t="s">
        <v>26</v>
      </c>
      <c r="BC47" s="114">
        <v>-3</v>
      </c>
      <c r="BD47" s="115">
        <v>130</v>
      </c>
      <c r="BE47" s="115">
        <v>116</v>
      </c>
      <c r="BF47" s="115">
        <v>149</v>
      </c>
      <c r="BQ47" s="52"/>
      <c r="CO47" s="4"/>
    </row>
    <row r="48" spans="1:93" x14ac:dyDescent="0.3">
      <c r="A48" s="10"/>
      <c r="B48" t="s">
        <v>95</v>
      </c>
      <c r="C48" s="104">
        <v>301</v>
      </c>
      <c r="D48" s="105">
        <v>30183.423639000001</v>
      </c>
      <c r="E48" s="113">
        <v>1.1357291672000001</v>
      </c>
      <c r="F48" s="105">
        <v>1.0137170325</v>
      </c>
      <c r="G48" s="105">
        <v>1.2724268213000001</v>
      </c>
      <c r="H48" s="105">
        <v>5.2447400000000002E-5</v>
      </c>
      <c r="I48" s="107">
        <v>0.99723611079999996</v>
      </c>
      <c r="J48" s="105">
        <v>0.89070841430000003</v>
      </c>
      <c r="K48" s="105">
        <v>1.1165043965999999</v>
      </c>
      <c r="L48" s="105">
        <v>1.2643047875</v>
      </c>
      <c r="M48" s="105">
        <v>1.1284796888999999</v>
      </c>
      <c r="N48" s="105">
        <v>1.4164779493999999</v>
      </c>
      <c r="O48" s="104">
        <v>256</v>
      </c>
      <c r="P48" s="105">
        <v>27861.120008999998</v>
      </c>
      <c r="Q48" s="113">
        <v>0.96533782739999996</v>
      </c>
      <c r="R48" s="105">
        <v>0.85348726279999998</v>
      </c>
      <c r="S48" s="105">
        <v>1.0918465471000001</v>
      </c>
      <c r="T48" s="105">
        <v>9.1850929999999996E-4</v>
      </c>
      <c r="U48" s="107">
        <v>0.91884317609999999</v>
      </c>
      <c r="V48" s="105">
        <v>0.81290781349999996</v>
      </c>
      <c r="W48" s="105">
        <v>1.0385836724999999</v>
      </c>
      <c r="X48" s="105">
        <v>1.2315169227</v>
      </c>
      <c r="Y48" s="105">
        <v>1.0888250493</v>
      </c>
      <c r="Z48" s="105">
        <v>1.3929087431</v>
      </c>
      <c r="AA48" s="104">
        <v>229</v>
      </c>
      <c r="AB48" s="105">
        <v>27342.182955</v>
      </c>
      <c r="AC48" s="113">
        <v>0.74693278060000001</v>
      </c>
      <c r="AD48" s="105">
        <v>0.65574611989999998</v>
      </c>
      <c r="AE48" s="105">
        <v>0.85079966429999998</v>
      </c>
      <c r="AF48" s="105">
        <v>7.8713472E-3</v>
      </c>
      <c r="AG48" s="107">
        <v>0.83753371259999998</v>
      </c>
      <c r="AH48" s="105">
        <v>0.73578904280000001</v>
      </c>
      <c r="AI48" s="105">
        <v>0.95334760220000003</v>
      </c>
      <c r="AJ48" s="105">
        <v>1.1930842860999999</v>
      </c>
      <c r="AK48" s="105">
        <v>1.0474307886000001</v>
      </c>
      <c r="AL48" s="105">
        <v>1.3589920492000001</v>
      </c>
      <c r="AM48" s="105">
        <v>4.8017242999999999E-3</v>
      </c>
      <c r="AN48" s="105">
        <v>0.7737527313</v>
      </c>
      <c r="AO48" s="105">
        <v>0.64740994819999997</v>
      </c>
      <c r="AP48" s="105">
        <v>0.92475145150000004</v>
      </c>
      <c r="AQ48" s="105">
        <v>5.5889042899999998E-2</v>
      </c>
      <c r="AR48" s="105">
        <v>0.84997185529999997</v>
      </c>
      <c r="AS48" s="105">
        <v>0.71950589799999998</v>
      </c>
      <c r="AT48" s="105">
        <v>1.0040948332999999</v>
      </c>
      <c r="AU48" s="104">
        <v>1</v>
      </c>
      <c r="AV48" s="104">
        <v>2</v>
      </c>
      <c r="AW48" s="104" t="s">
        <v>26</v>
      </c>
      <c r="AX48" s="104" t="s">
        <v>26</v>
      </c>
      <c r="AY48" s="104" t="s">
        <v>225</v>
      </c>
      <c r="AZ48" s="104" t="s">
        <v>26</v>
      </c>
      <c r="BA48" s="104" t="s">
        <v>26</v>
      </c>
      <c r="BB48" s="104" t="s">
        <v>26</v>
      </c>
      <c r="BC48" s="114" t="s">
        <v>431</v>
      </c>
      <c r="BD48" s="115">
        <v>301</v>
      </c>
      <c r="BE48" s="115">
        <v>256</v>
      </c>
      <c r="BF48" s="115">
        <v>229</v>
      </c>
    </row>
    <row r="49" spans="1:93" x14ac:dyDescent="0.3">
      <c r="A49" s="10"/>
      <c r="B49" t="s">
        <v>142</v>
      </c>
      <c r="C49" s="104">
        <v>146</v>
      </c>
      <c r="D49" s="105">
        <v>19415.384460000001</v>
      </c>
      <c r="E49" s="113">
        <v>0.93402923270000004</v>
      </c>
      <c r="F49" s="105">
        <v>0.79379590020000002</v>
      </c>
      <c r="G49" s="105">
        <v>1.0990364240999999</v>
      </c>
      <c r="H49" s="105">
        <v>0.63845032950000002</v>
      </c>
      <c r="I49" s="107">
        <v>0.75198098859999996</v>
      </c>
      <c r="J49" s="105">
        <v>0.63938275710000003</v>
      </c>
      <c r="K49" s="105">
        <v>0.88440828419999995</v>
      </c>
      <c r="L49" s="105">
        <v>1.0397704529</v>
      </c>
      <c r="M49" s="105">
        <v>0.88366133930000001</v>
      </c>
      <c r="N49" s="105">
        <v>1.2234580679</v>
      </c>
      <c r="O49" s="104">
        <v>142</v>
      </c>
      <c r="P49" s="105">
        <v>17856.923228</v>
      </c>
      <c r="Q49" s="113">
        <v>0.85605773799999996</v>
      </c>
      <c r="R49" s="105">
        <v>0.72587474549999997</v>
      </c>
      <c r="S49" s="105">
        <v>1.0095885763000001</v>
      </c>
      <c r="T49" s="105">
        <v>0.29517828350000003</v>
      </c>
      <c r="U49" s="107">
        <v>0.79520978050000002</v>
      </c>
      <c r="V49" s="105">
        <v>0.6746064142</v>
      </c>
      <c r="W49" s="105">
        <v>0.9373741216</v>
      </c>
      <c r="X49" s="105">
        <v>1.0921042989</v>
      </c>
      <c r="Y49" s="105">
        <v>0.92602507379999999</v>
      </c>
      <c r="Z49" s="105">
        <v>1.2879692283999999</v>
      </c>
      <c r="AA49" s="104">
        <v>114</v>
      </c>
      <c r="AB49" s="105">
        <v>16057.736605</v>
      </c>
      <c r="AC49" s="113">
        <v>0.66111580800000003</v>
      </c>
      <c r="AD49" s="105">
        <v>0.54997918609999996</v>
      </c>
      <c r="AE49" s="105">
        <v>0.7947102774</v>
      </c>
      <c r="AF49" s="105">
        <v>0.56169013499999998</v>
      </c>
      <c r="AG49" s="107">
        <v>0.70993816129999998</v>
      </c>
      <c r="AH49" s="105">
        <v>0.59087850649999996</v>
      </c>
      <c r="AI49" s="105">
        <v>0.85298786010000005</v>
      </c>
      <c r="AJ49" s="105">
        <v>1.0560078528000001</v>
      </c>
      <c r="AK49" s="105">
        <v>0.87848805370000005</v>
      </c>
      <c r="AL49" s="105">
        <v>1.2693998289999999</v>
      </c>
      <c r="AM49" s="105">
        <v>3.9892534899999998E-2</v>
      </c>
      <c r="AN49" s="105">
        <v>0.77227946039999995</v>
      </c>
      <c r="AO49" s="105">
        <v>0.60357560860000004</v>
      </c>
      <c r="AP49" s="105">
        <v>0.988137288</v>
      </c>
      <c r="AQ49" s="105">
        <v>0.4595509391</v>
      </c>
      <c r="AR49" s="105">
        <v>0.91652135499999998</v>
      </c>
      <c r="AS49" s="105">
        <v>0.7274738529</v>
      </c>
      <c r="AT49" s="105">
        <v>1.1546963384</v>
      </c>
      <c r="AU49" s="104" t="s">
        <v>26</v>
      </c>
      <c r="AV49" s="104" t="s">
        <v>26</v>
      </c>
      <c r="AW49" s="104" t="s">
        <v>26</v>
      </c>
      <c r="AX49" s="104" t="s">
        <v>26</v>
      </c>
      <c r="AY49" s="104" t="s">
        <v>26</v>
      </c>
      <c r="AZ49" s="104" t="s">
        <v>26</v>
      </c>
      <c r="BA49" s="104" t="s">
        <v>26</v>
      </c>
      <c r="BB49" s="104" t="s">
        <v>26</v>
      </c>
      <c r="BC49" s="114" t="s">
        <v>26</v>
      </c>
      <c r="BD49" s="115">
        <v>146</v>
      </c>
      <c r="BE49" s="115">
        <v>142</v>
      </c>
      <c r="BF49" s="115">
        <v>114</v>
      </c>
      <c r="BQ49" s="52"/>
    </row>
    <row r="50" spans="1:93" x14ac:dyDescent="0.3">
      <c r="A50" s="10"/>
      <c r="B50" t="s">
        <v>144</v>
      </c>
      <c r="C50" s="104">
        <v>115</v>
      </c>
      <c r="D50" s="105">
        <v>15373.452399</v>
      </c>
      <c r="E50" s="113">
        <v>1.1958043738999999</v>
      </c>
      <c r="F50" s="105">
        <v>0.99563738079999997</v>
      </c>
      <c r="G50" s="105">
        <v>1.4362137543</v>
      </c>
      <c r="H50" s="105">
        <v>2.2087342E-3</v>
      </c>
      <c r="I50" s="107">
        <v>0.74804277539999997</v>
      </c>
      <c r="J50" s="105">
        <v>0.623091002</v>
      </c>
      <c r="K50" s="105">
        <v>0.89805179660000001</v>
      </c>
      <c r="L50" s="105">
        <v>1.3311810935999999</v>
      </c>
      <c r="M50" s="105">
        <v>1.1083532442999999</v>
      </c>
      <c r="N50" s="105">
        <v>1.5988071610000001</v>
      </c>
      <c r="O50" s="104">
        <v>124</v>
      </c>
      <c r="P50" s="105">
        <v>14839.429096</v>
      </c>
      <c r="Q50" s="113">
        <v>1.0562318861</v>
      </c>
      <c r="R50" s="105">
        <v>0.8853647482</v>
      </c>
      <c r="S50" s="105">
        <v>1.2600747877</v>
      </c>
      <c r="T50" s="105">
        <v>9.2487839999999999E-4</v>
      </c>
      <c r="U50" s="107">
        <v>0.83561166129999997</v>
      </c>
      <c r="V50" s="105">
        <v>0.70075198549999995</v>
      </c>
      <c r="W50" s="105">
        <v>0.99642507319999996</v>
      </c>
      <c r="X50" s="105">
        <v>1.3474738118</v>
      </c>
      <c r="Y50" s="105">
        <v>1.1294923283</v>
      </c>
      <c r="Z50" s="105">
        <v>1.6075236884999999</v>
      </c>
      <c r="AA50" s="104">
        <v>116</v>
      </c>
      <c r="AB50" s="105">
        <v>13877.831993</v>
      </c>
      <c r="AC50" s="113">
        <v>0.87729845689999997</v>
      </c>
      <c r="AD50" s="105">
        <v>0.73097726939999996</v>
      </c>
      <c r="AE50" s="105">
        <v>1.0529090501</v>
      </c>
      <c r="AF50" s="105">
        <v>2.8967450000000003E-4</v>
      </c>
      <c r="AG50" s="107">
        <v>0.83586542949999998</v>
      </c>
      <c r="AH50" s="105">
        <v>0.69679381080000002</v>
      </c>
      <c r="AI50" s="105">
        <v>1.0026940616</v>
      </c>
      <c r="AJ50" s="105">
        <v>1.4013188741</v>
      </c>
      <c r="AK50" s="105">
        <v>1.1675983653999999</v>
      </c>
      <c r="AL50" s="105">
        <v>1.6818236862</v>
      </c>
      <c r="AM50" s="105">
        <v>0.15072762219999999</v>
      </c>
      <c r="AN50" s="105">
        <v>0.83059266480000005</v>
      </c>
      <c r="AO50" s="105">
        <v>0.64481731419999999</v>
      </c>
      <c r="AP50" s="105">
        <v>1.0698908972000001</v>
      </c>
      <c r="AQ50" s="105">
        <v>0.33772506070000002</v>
      </c>
      <c r="AR50" s="105">
        <v>0.88328150419999996</v>
      </c>
      <c r="AS50" s="105">
        <v>0.68533179619999995</v>
      </c>
      <c r="AT50" s="105">
        <v>1.1384065644000001</v>
      </c>
      <c r="AU50" s="104">
        <v>1</v>
      </c>
      <c r="AV50" s="104">
        <v>2</v>
      </c>
      <c r="AW50" s="104">
        <v>3</v>
      </c>
      <c r="AX50" s="104" t="s">
        <v>26</v>
      </c>
      <c r="AY50" s="104" t="s">
        <v>26</v>
      </c>
      <c r="AZ50" s="104" t="s">
        <v>26</v>
      </c>
      <c r="BA50" s="104" t="s">
        <v>26</v>
      </c>
      <c r="BB50" s="104" t="s">
        <v>26</v>
      </c>
      <c r="BC50" s="114" t="s">
        <v>226</v>
      </c>
      <c r="BD50" s="115">
        <v>115</v>
      </c>
      <c r="BE50" s="115">
        <v>124</v>
      </c>
      <c r="BF50" s="115">
        <v>116</v>
      </c>
    </row>
    <row r="51" spans="1:93" x14ac:dyDescent="0.3">
      <c r="A51" s="10"/>
      <c r="B51" t="s">
        <v>145</v>
      </c>
      <c r="C51" s="104">
        <v>43</v>
      </c>
      <c r="D51" s="105">
        <v>7973.3579909</v>
      </c>
      <c r="E51" s="113">
        <v>1.2264523931</v>
      </c>
      <c r="F51" s="105">
        <v>0.9093369778</v>
      </c>
      <c r="G51" s="105">
        <v>1.6541562802000001</v>
      </c>
      <c r="H51" s="105">
        <v>4.1355923599999997E-2</v>
      </c>
      <c r="I51" s="107">
        <v>0.53929599110000004</v>
      </c>
      <c r="J51" s="105">
        <v>0.39996332810000002</v>
      </c>
      <c r="K51" s="105">
        <v>0.72716708149999998</v>
      </c>
      <c r="L51" s="105">
        <v>1.3652987674999999</v>
      </c>
      <c r="M51" s="105">
        <v>1.0122827938000001</v>
      </c>
      <c r="N51" s="105">
        <v>1.8414229067000001</v>
      </c>
      <c r="O51" s="104">
        <v>40</v>
      </c>
      <c r="P51" s="105">
        <v>7036.1608953000004</v>
      </c>
      <c r="Q51" s="113">
        <v>1.0702730399</v>
      </c>
      <c r="R51" s="105">
        <v>0.78485471060000001</v>
      </c>
      <c r="S51" s="105">
        <v>1.4594858951</v>
      </c>
      <c r="T51" s="105">
        <v>4.9071343199999999E-2</v>
      </c>
      <c r="U51" s="107">
        <v>0.5684918323</v>
      </c>
      <c r="V51" s="105">
        <v>0.41700133779999998</v>
      </c>
      <c r="W51" s="105">
        <v>0.77501661060000004</v>
      </c>
      <c r="X51" s="105">
        <v>1.3653866274999999</v>
      </c>
      <c r="Y51" s="105">
        <v>1.0012679816000001</v>
      </c>
      <c r="Z51" s="105">
        <v>1.8619197624999999</v>
      </c>
      <c r="AA51" s="104">
        <v>51</v>
      </c>
      <c r="AB51" s="105">
        <v>6537.0935699000001</v>
      </c>
      <c r="AC51" s="113">
        <v>1.1626630429</v>
      </c>
      <c r="AD51" s="105">
        <v>0.88331334009999996</v>
      </c>
      <c r="AE51" s="105">
        <v>1.5303576771</v>
      </c>
      <c r="AF51" s="105">
        <v>1.00848E-5</v>
      </c>
      <c r="AG51" s="107">
        <v>0.7801632248</v>
      </c>
      <c r="AH51" s="105">
        <v>0.59291633830000001</v>
      </c>
      <c r="AI51" s="105">
        <v>1.0265439116999999</v>
      </c>
      <c r="AJ51" s="105">
        <v>1.8571349959000001</v>
      </c>
      <c r="AK51" s="105">
        <v>1.4109265159</v>
      </c>
      <c r="AL51" s="105">
        <v>2.4444578468999998</v>
      </c>
      <c r="AM51" s="105">
        <v>0.69503695009999999</v>
      </c>
      <c r="AN51" s="105">
        <v>1.0863237693000001</v>
      </c>
      <c r="AO51" s="105">
        <v>0.71809081779999995</v>
      </c>
      <c r="AP51" s="105">
        <v>1.6433845171000001</v>
      </c>
      <c r="AQ51" s="105">
        <v>0.53521476990000005</v>
      </c>
      <c r="AR51" s="105">
        <v>0.87265763100000004</v>
      </c>
      <c r="AS51" s="105">
        <v>0.56735827999999999</v>
      </c>
      <c r="AT51" s="105">
        <v>1.34224064</v>
      </c>
      <c r="AU51" s="104" t="s">
        <v>26</v>
      </c>
      <c r="AV51" s="104" t="s">
        <v>26</v>
      </c>
      <c r="AW51" s="104">
        <v>3</v>
      </c>
      <c r="AX51" s="104" t="s">
        <v>26</v>
      </c>
      <c r="AY51" s="104" t="s">
        <v>26</v>
      </c>
      <c r="AZ51" s="104" t="s">
        <v>26</v>
      </c>
      <c r="BA51" s="104" t="s">
        <v>26</v>
      </c>
      <c r="BB51" s="104" t="s">
        <v>26</v>
      </c>
      <c r="BC51" s="114">
        <v>-3</v>
      </c>
      <c r="BD51" s="115">
        <v>43</v>
      </c>
      <c r="BE51" s="115">
        <v>40</v>
      </c>
      <c r="BF51" s="115">
        <v>51</v>
      </c>
      <c r="BQ51" s="52"/>
      <c r="CC51" s="4"/>
      <c r="CO51" s="4"/>
    </row>
    <row r="52" spans="1:93" s="3" customFormat="1" x14ac:dyDescent="0.3">
      <c r="A52" s="10"/>
      <c r="B52" s="3" t="s">
        <v>80</v>
      </c>
      <c r="C52" s="110">
        <v>276</v>
      </c>
      <c r="D52" s="111">
        <v>44214.303420999997</v>
      </c>
      <c r="E52" s="106">
        <v>0.76795406590000004</v>
      </c>
      <c r="F52" s="111">
        <v>0.68205114259999999</v>
      </c>
      <c r="G52" s="111">
        <v>0.86467628379999995</v>
      </c>
      <c r="H52" s="111">
        <v>9.5883228999999997E-3</v>
      </c>
      <c r="I52" s="112">
        <v>0.62423238329999997</v>
      </c>
      <c r="J52" s="111">
        <v>0.55476618680000001</v>
      </c>
      <c r="K52" s="111">
        <v>0.70239693329999997</v>
      </c>
      <c r="L52" s="111">
        <v>0.85489395720000005</v>
      </c>
      <c r="M52" s="111">
        <v>0.75926598499999998</v>
      </c>
      <c r="N52" s="111">
        <v>0.96256607370000002</v>
      </c>
      <c r="O52" s="110">
        <v>233</v>
      </c>
      <c r="P52" s="111">
        <v>41125.244113000001</v>
      </c>
      <c r="Q52" s="106">
        <v>0.62246018709999995</v>
      </c>
      <c r="R52" s="111">
        <v>0.54711538989999997</v>
      </c>
      <c r="S52" s="111">
        <v>0.70818092799999999</v>
      </c>
      <c r="T52" s="111">
        <v>4.6117089999999999E-4</v>
      </c>
      <c r="U52" s="112">
        <v>0.5665619865</v>
      </c>
      <c r="V52" s="111">
        <v>0.49829136930000001</v>
      </c>
      <c r="W52" s="111">
        <v>0.64418632220000005</v>
      </c>
      <c r="X52" s="111">
        <v>0.79409532329999999</v>
      </c>
      <c r="Y52" s="111">
        <v>0.69797519809999997</v>
      </c>
      <c r="Z52" s="111">
        <v>0.90345242100000001</v>
      </c>
      <c r="AA52" s="110">
        <v>252</v>
      </c>
      <c r="AB52" s="111">
        <v>40132.914829000001</v>
      </c>
      <c r="AC52" s="106">
        <v>0.63895821509999995</v>
      </c>
      <c r="AD52" s="111">
        <v>0.56434107290000002</v>
      </c>
      <c r="AE52" s="111">
        <v>0.72344123130000004</v>
      </c>
      <c r="AF52" s="111">
        <v>0.74740199119999995</v>
      </c>
      <c r="AG52" s="112">
        <v>0.62791352450000004</v>
      </c>
      <c r="AH52" s="111">
        <v>0.55498236109999999</v>
      </c>
      <c r="AI52" s="111">
        <v>0.71042869450000001</v>
      </c>
      <c r="AJ52" s="111">
        <v>1.0206152758</v>
      </c>
      <c r="AK52" s="111">
        <v>0.90142845989999998</v>
      </c>
      <c r="AL52" s="111">
        <v>1.1555609653000001</v>
      </c>
      <c r="AM52" s="111">
        <v>0.7734791084</v>
      </c>
      <c r="AN52" s="111">
        <v>1.0265045513</v>
      </c>
      <c r="AO52" s="111">
        <v>0.85901105889999996</v>
      </c>
      <c r="AP52" s="111">
        <v>1.2266566105000001</v>
      </c>
      <c r="AQ52" s="111">
        <v>1.8226701000000001E-2</v>
      </c>
      <c r="AR52" s="111">
        <v>0.81054351390000001</v>
      </c>
      <c r="AS52" s="111">
        <v>0.68084327970000003</v>
      </c>
      <c r="AT52" s="111">
        <v>0.96495156459999998</v>
      </c>
      <c r="AU52" s="110" t="s">
        <v>26</v>
      </c>
      <c r="AV52" s="110">
        <v>2</v>
      </c>
      <c r="AW52" s="110" t="s">
        <v>26</v>
      </c>
      <c r="AX52" s="110" t="s">
        <v>26</v>
      </c>
      <c r="AY52" s="110" t="s">
        <v>26</v>
      </c>
      <c r="AZ52" s="110" t="s">
        <v>26</v>
      </c>
      <c r="BA52" s="110" t="s">
        <v>26</v>
      </c>
      <c r="BB52" s="110" t="s">
        <v>26</v>
      </c>
      <c r="BC52" s="108">
        <v>-2</v>
      </c>
      <c r="BD52" s="109">
        <v>276</v>
      </c>
      <c r="BE52" s="109">
        <v>233</v>
      </c>
      <c r="BF52" s="109">
        <v>252</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4">
        <v>346</v>
      </c>
      <c r="D53" s="105">
        <v>46822.372093999998</v>
      </c>
      <c r="E53" s="113">
        <v>0.76964952909999995</v>
      </c>
      <c r="F53" s="105">
        <v>0.69217363570000001</v>
      </c>
      <c r="G53" s="105">
        <v>0.85579739990000003</v>
      </c>
      <c r="H53" s="105">
        <v>4.2978636000000001E-3</v>
      </c>
      <c r="I53" s="107">
        <v>0.73896298829999996</v>
      </c>
      <c r="J53" s="105">
        <v>0.66506150129999997</v>
      </c>
      <c r="K53" s="105">
        <v>0.82107639210000005</v>
      </c>
      <c r="L53" s="105">
        <v>0.8567813634</v>
      </c>
      <c r="M53" s="105">
        <v>0.77053444309999997</v>
      </c>
      <c r="N53" s="105">
        <v>0.95268201340000003</v>
      </c>
      <c r="O53" s="104">
        <v>268</v>
      </c>
      <c r="P53" s="105">
        <v>42152.988637000002</v>
      </c>
      <c r="Q53" s="113">
        <v>0.58512259860000004</v>
      </c>
      <c r="R53" s="105">
        <v>0.51875494040000003</v>
      </c>
      <c r="S53" s="105">
        <v>0.65998109829999996</v>
      </c>
      <c r="T53" s="105">
        <v>1.9313370999999999E-6</v>
      </c>
      <c r="U53" s="107">
        <v>0.63577935669999996</v>
      </c>
      <c r="V53" s="105">
        <v>0.56404144020000002</v>
      </c>
      <c r="W53" s="105">
        <v>0.71664129909999996</v>
      </c>
      <c r="X53" s="105">
        <v>0.74646239020000005</v>
      </c>
      <c r="Y53" s="105">
        <v>0.66179473109999998</v>
      </c>
      <c r="Z53" s="105">
        <v>0.84196212790000002</v>
      </c>
      <c r="AA53" s="104">
        <v>252</v>
      </c>
      <c r="AB53" s="105">
        <v>40033.382446000003</v>
      </c>
      <c r="AC53" s="113">
        <v>0.52517826840000004</v>
      </c>
      <c r="AD53" s="105">
        <v>0.46384716069999998</v>
      </c>
      <c r="AE53" s="105">
        <v>0.59461873860000003</v>
      </c>
      <c r="AF53" s="105">
        <v>5.5544033E-3</v>
      </c>
      <c r="AG53" s="107">
        <v>0.62947466490000004</v>
      </c>
      <c r="AH53" s="105">
        <v>0.55636217750000005</v>
      </c>
      <c r="AI53" s="105">
        <v>0.71219498699999995</v>
      </c>
      <c r="AJ53" s="105">
        <v>0.83887326370000004</v>
      </c>
      <c r="AK53" s="105">
        <v>0.74090838290000005</v>
      </c>
      <c r="AL53" s="105">
        <v>0.94979132209999995</v>
      </c>
      <c r="AM53" s="105">
        <v>0.2180433142</v>
      </c>
      <c r="AN53" s="105">
        <v>0.89755252939999997</v>
      </c>
      <c r="AO53" s="105">
        <v>0.75573317149999997</v>
      </c>
      <c r="AP53" s="105">
        <v>1.0659854211999999</v>
      </c>
      <c r="AQ53" s="105">
        <v>7.55542E-4</v>
      </c>
      <c r="AR53" s="105">
        <v>0.76024550970000004</v>
      </c>
      <c r="AS53" s="105">
        <v>0.64816951980000004</v>
      </c>
      <c r="AT53" s="105">
        <v>0.89170073169999997</v>
      </c>
      <c r="AU53" s="104">
        <v>1</v>
      </c>
      <c r="AV53" s="104">
        <v>2</v>
      </c>
      <c r="AW53" s="104" t="s">
        <v>26</v>
      </c>
      <c r="AX53" s="104" t="s">
        <v>224</v>
      </c>
      <c r="AY53" s="104" t="s">
        <v>26</v>
      </c>
      <c r="AZ53" s="104" t="s">
        <v>26</v>
      </c>
      <c r="BA53" s="104" t="s">
        <v>26</v>
      </c>
      <c r="BB53" s="104" t="s">
        <v>26</v>
      </c>
      <c r="BC53" s="114" t="s">
        <v>438</v>
      </c>
      <c r="BD53" s="115">
        <v>346</v>
      </c>
      <c r="BE53" s="115">
        <v>268</v>
      </c>
      <c r="BF53" s="115">
        <v>252</v>
      </c>
    </row>
    <row r="54" spans="1:93" x14ac:dyDescent="0.3">
      <c r="A54" s="10"/>
      <c r="B54" t="s">
        <v>79</v>
      </c>
      <c r="C54" s="104">
        <v>156</v>
      </c>
      <c r="D54" s="105">
        <v>26049.074713999998</v>
      </c>
      <c r="E54" s="113">
        <v>0.74366415829999999</v>
      </c>
      <c r="F54" s="105">
        <v>0.63535086299999999</v>
      </c>
      <c r="G54" s="105">
        <v>0.87044247910000005</v>
      </c>
      <c r="H54" s="105">
        <v>1.8660161299999999E-2</v>
      </c>
      <c r="I54" s="107">
        <v>0.59886964009999999</v>
      </c>
      <c r="J54" s="105">
        <v>0.51189587650000001</v>
      </c>
      <c r="K54" s="105">
        <v>0.70062069719999998</v>
      </c>
      <c r="L54" s="105">
        <v>0.82785419510000002</v>
      </c>
      <c r="M54" s="105">
        <v>0.70727877829999997</v>
      </c>
      <c r="N54" s="105">
        <v>0.96898505850000005</v>
      </c>
      <c r="O54" s="104">
        <v>181</v>
      </c>
      <c r="P54" s="105">
        <v>25688.778831</v>
      </c>
      <c r="Q54" s="113">
        <v>0.80748682540000005</v>
      </c>
      <c r="R54" s="105">
        <v>0.69763687610000003</v>
      </c>
      <c r="S54" s="105">
        <v>0.93463375520000003</v>
      </c>
      <c r="T54" s="105">
        <v>0.69061521130000003</v>
      </c>
      <c r="U54" s="107">
        <v>0.70458779370000002</v>
      </c>
      <c r="V54" s="105">
        <v>0.60906802829999995</v>
      </c>
      <c r="W54" s="105">
        <v>0.8150878654</v>
      </c>
      <c r="X54" s="105">
        <v>1.0301406017000001</v>
      </c>
      <c r="Y54" s="105">
        <v>0.89000098660000004</v>
      </c>
      <c r="Z54" s="105">
        <v>1.19234661</v>
      </c>
      <c r="AA54" s="104">
        <v>166</v>
      </c>
      <c r="AB54" s="105">
        <v>27478.47133</v>
      </c>
      <c r="AC54" s="113">
        <v>0.64921756490000004</v>
      </c>
      <c r="AD54" s="105">
        <v>0.55727843320000003</v>
      </c>
      <c r="AE54" s="105">
        <v>0.75632470510000005</v>
      </c>
      <c r="AF54" s="105">
        <v>0.64095894419999999</v>
      </c>
      <c r="AG54" s="107">
        <v>0.60410929710000005</v>
      </c>
      <c r="AH54" s="105">
        <v>0.51885913459999999</v>
      </c>
      <c r="AI54" s="105">
        <v>0.70336632529999998</v>
      </c>
      <c r="AJ54" s="105">
        <v>1.0370026528</v>
      </c>
      <c r="AK54" s="105">
        <v>0.89014722459999995</v>
      </c>
      <c r="AL54" s="105">
        <v>1.2080861146999999</v>
      </c>
      <c r="AM54" s="105">
        <v>4.23557455E-2</v>
      </c>
      <c r="AN54" s="105">
        <v>0.80399771799999997</v>
      </c>
      <c r="AO54" s="105">
        <v>0.651296494</v>
      </c>
      <c r="AP54" s="105">
        <v>0.99250086019999995</v>
      </c>
      <c r="AQ54" s="105">
        <v>0.4510508634</v>
      </c>
      <c r="AR54" s="105">
        <v>1.0858218948</v>
      </c>
      <c r="AS54" s="105">
        <v>0.87652743860000004</v>
      </c>
      <c r="AT54" s="105">
        <v>1.3450910208</v>
      </c>
      <c r="AU54" s="104" t="s">
        <v>26</v>
      </c>
      <c r="AV54" s="104" t="s">
        <v>26</v>
      </c>
      <c r="AW54" s="104" t="s">
        <v>26</v>
      </c>
      <c r="AX54" s="104" t="s">
        <v>26</v>
      </c>
      <c r="AY54" s="104" t="s">
        <v>26</v>
      </c>
      <c r="AZ54" s="104" t="s">
        <v>26</v>
      </c>
      <c r="BA54" s="104" t="s">
        <v>26</v>
      </c>
      <c r="BB54" s="104" t="s">
        <v>26</v>
      </c>
      <c r="BC54" s="114" t="s">
        <v>26</v>
      </c>
      <c r="BD54" s="115">
        <v>156</v>
      </c>
      <c r="BE54" s="115">
        <v>181</v>
      </c>
      <c r="BF54" s="115">
        <v>166</v>
      </c>
    </row>
    <row r="55" spans="1:93" x14ac:dyDescent="0.3">
      <c r="A55" s="10"/>
      <c r="B55" t="s">
        <v>84</v>
      </c>
      <c r="C55" s="104">
        <v>249</v>
      </c>
      <c r="D55" s="105">
        <v>32704.061135</v>
      </c>
      <c r="E55" s="113">
        <v>0.8065914689</v>
      </c>
      <c r="F55" s="105">
        <v>0.71193749390000005</v>
      </c>
      <c r="G55" s="105">
        <v>0.91382994049999999</v>
      </c>
      <c r="H55" s="105">
        <v>9.0857232499999996E-2</v>
      </c>
      <c r="I55" s="107">
        <v>0.76137333210000002</v>
      </c>
      <c r="J55" s="105">
        <v>0.67244219189999999</v>
      </c>
      <c r="K55" s="105">
        <v>0.86206570289999995</v>
      </c>
      <c r="L55" s="105">
        <v>0.89790549109999995</v>
      </c>
      <c r="M55" s="105">
        <v>0.79253576290000005</v>
      </c>
      <c r="N55" s="105">
        <v>1.0172844037</v>
      </c>
      <c r="O55" s="104">
        <v>238</v>
      </c>
      <c r="P55" s="105">
        <v>30136.195591</v>
      </c>
      <c r="Q55" s="113">
        <v>0.73419732199999999</v>
      </c>
      <c r="R55" s="105">
        <v>0.64619701070000002</v>
      </c>
      <c r="S55" s="105">
        <v>0.83418167939999999</v>
      </c>
      <c r="T55" s="105">
        <v>0.31499126630000002</v>
      </c>
      <c r="U55" s="107">
        <v>0.78974799350000002</v>
      </c>
      <c r="V55" s="105">
        <v>0.69552593730000001</v>
      </c>
      <c r="W55" s="105">
        <v>0.89673419750000005</v>
      </c>
      <c r="X55" s="105">
        <v>0.93664249030000002</v>
      </c>
      <c r="Y55" s="105">
        <v>0.82437726099999997</v>
      </c>
      <c r="Z55" s="105">
        <v>1.0641962074</v>
      </c>
      <c r="AA55" s="104">
        <v>233</v>
      </c>
      <c r="AB55" s="105">
        <v>29925.784901999999</v>
      </c>
      <c r="AC55" s="113">
        <v>0.68295076300000002</v>
      </c>
      <c r="AD55" s="105">
        <v>0.60024151199999998</v>
      </c>
      <c r="AE55" s="105">
        <v>0.77705679370000003</v>
      </c>
      <c r="AF55" s="105">
        <v>0.1865859956</v>
      </c>
      <c r="AG55" s="107">
        <v>0.77859277800000004</v>
      </c>
      <c r="AH55" s="105">
        <v>0.68477248859999995</v>
      </c>
      <c r="AI55" s="105">
        <v>0.88526733189999995</v>
      </c>
      <c r="AJ55" s="105">
        <v>1.0908850766</v>
      </c>
      <c r="AK55" s="105">
        <v>0.95877264240000004</v>
      </c>
      <c r="AL55" s="105">
        <v>1.2412017173000001</v>
      </c>
      <c r="AM55" s="105">
        <v>0.43239742640000001</v>
      </c>
      <c r="AN55" s="105">
        <v>0.93020056409999996</v>
      </c>
      <c r="AO55" s="105">
        <v>0.77647804490000005</v>
      </c>
      <c r="AP55" s="105">
        <v>1.1143561559999999</v>
      </c>
      <c r="AQ55" s="105">
        <v>0.29956535839999998</v>
      </c>
      <c r="AR55" s="105">
        <v>0.91024682300000004</v>
      </c>
      <c r="AS55" s="105">
        <v>0.76207180789999995</v>
      </c>
      <c r="AT55" s="105">
        <v>1.0872325548999999</v>
      </c>
      <c r="AU55" s="104" t="s">
        <v>26</v>
      </c>
      <c r="AV55" s="104" t="s">
        <v>26</v>
      </c>
      <c r="AW55" s="104" t="s">
        <v>26</v>
      </c>
      <c r="AX55" s="104" t="s">
        <v>26</v>
      </c>
      <c r="AY55" s="104" t="s">
        <v>26</v>
      </c>
      <c r="AZ55" s="104" t="s">
        <v>26</v>
      </c>
      <c r="BA55" s="104" t="s">
        <v>26</v>
      </c>
      <c r="BB55" s="104" t="s">
        <v>26</v>
      </c>
      <c r="BC55" s="114" t="s">
        <v>26</v>
      </c>
      <c r="BD55" s="115">
        <v>249</v>
      </c>
      <c r="BE55" s="115">
        <v>238</v>
      </c>
      <c r="BF55" s="115">
        <v>233</v>
      </c>
    </row>
    <row r="56" spans="1:93" x14ac:dyDescent="0.3">
      <c r="A56" s="10"/>
      <c r="B56" t="s">
        <v>81</v>
      </c>
      <c r="C56" s="104">
        <v>226</v>
      </c>
      <c r="D56" s="105">
        <v>30115.888494999999</v>
      </c>
      <c r="E56" s="113">
        <v>0.75905876049999998</v>
      </c>
      <c r="F56" s="105">
        <v>0.66588189900000005</v>
      </c>
      <c r="G56" s="105">
        <v>0.86527386129999995</v>
      </c>
      <c r="H56" s="105">
        <v>1.1715786000000001E-2</v>
      </c>
      <c r="I56" s="107">
        <v>0.75043444270000004</v>
      </c>
      <c r="J56" s="105">
        <v>0.65870608330000002</v>
      </c>
      <c r="K56" s="105">
        <v>0.85493646879999996</v>
      </c>
      <c r="L56" s="105">
        <v>0.84499161649999999</v>
      </c>
      <c r="M56" s="105">
        <v>0.74126622539999998</v>
      </c>
      <c r="N56" s="105">
        <v>0.96323130270000001</v>
      </c>
      <c r="O56" s="104">
        <v>212</v>
      </c>
      <c r="P56" s="105">
        <v>28309.513564000001</v>
      </c>
      <c r="Q56" s="113">
        <v>0.68865468210000003</v>
      </c>
      <c r="R56" s="105">
        <v>0.60156545669999995</v>
      </c>
      <c r="S56" s="105">
        <v>0.78835190060000004</v>
      </c>
      <c r="T56" s="105">
        <v>6.0498233200000001E-2</v>
      </c>
      <c r="U56" s="107">
        <v>0.7488648631</v>
      </c>
      <c r="V56" s="105">
        <v>0.65454979609999997</v>
      </c>
      <c r="W56" s="105">
        <v>0.85676993040000005</v>
      </c>
      <c r="X56" s="105">
        <v>0.87854207179999999</v>
      </c>
      <c r="Y56" s="105">
        <v>0.76743914830000004</v>
      </c>
      <c r="Z56" s="105">
        <v>1.0057294753999999</v>
      </c>
      <c r="AA56" s="104">
        <v>164</v>
      </c>
      <c r="AB56" s="105">
        <v>27330.524343000001</v>
      </c>
      <c r="AC56" s="113">
        <v>0.5011365472</v>
      </c>
      <c r="AD56" s="105">
        <v>0.42977049080000002</v>
      </c>
      <c r="AE56" s="105">
        <v>0.58435337990000003</v>
      </c>
      <c r="AF56" s="105">
        <v>4.5207635999999999E-3</v>
      </c>
      <c r="AG56" s="107">
        <v>0.60006166709999997</v>
      </c>
      <c r="AH56" s="105">
        <v>0.51490630609999999</v>
      </c>
      <c r="AI56" s="105">
        <v>0.69930004759999997</v>
      </c>
      <c r="AJ56" s="105">
        <v>0.80047114699999999</v>
      </c>
      <c r="AK56" s="105">
        <v>0.68647732780000004</v>
      </c>
      <c r="AL56" s="105">
        <v>0.93339434710000002</v>
      </c>
      <c r="AM56" s="105">
        <v>2.2390253000000001E-3</v>
      </c>
      <c r="AN56" s="105">
        <v>0.72770368110000005</v>
      </c>
      <c r="AO56" s="105">
        <v>0.59351957600000005</v>
      </c>
      <c r="AP56" s="105">
        <v>0.89222439980000001</v>
      </c>
      <c r="AQ56" s="105">
        <v>0.30865295799999998</v>
      </c>
      <c r="AR56" s="105">
        <v>0.90724818409999997</v>
      </c>
      <c r="AS56" s="105">
        <v>0.75221160880000004</v>
      </c>
      <c r="AT56" s="105">
        <v>1.0942389853000001</v>
      </c>
      <c r="AU56" s="104" t="s">
        <v>26</v>
      </c>
      <c r="AV56" s="104" t="s">
        <v>26</v>
      </c>
      <c r="AW56" s="104">
        <v>3</v>
      </c>
      <c r="AX56" s="104" t="s">
        <v>26</v>
      </c>
      <c r="AY56" s="104" t="s">
        <v>225</v>
      </c>
      <c r="AZ56" s="104" t="s">
        <v>26</v>
      </c>
      <c r="BA56" s="104" t="s">
        <v>26</v>
      </c>
      <c r="BB56" s="104" t="s">
        <v>26</v>
      </c>
      <c r="BC56" s="114" t="s">
        <v>430</v>
      </c>
      <c r="BD56" s="115">
        <v>226</v>
      </c>
      <c r="BE56" s="115">
        <v>212</v>
      </c>
      <c r="BF56" s="115">
        <v>164</v>
      </c>
    </row>
    <row r="57" spans="1:93" x14ac:dyDescent="0.3">
      <c r="A57" s="10"/>
      <c r="B57" t="s">
        <v>82</v>
      </c>
      <c r="C57" s="104">
        <v>96</v>
      </c>
      <c r="D57" s="105">
        <v>19099.599072000001</v>
      </c>
      <c r="E57" s="113">
        <v>0.67106893079999996</v>
      </c>
      <c r="F57" s="105">
        <v>0.54919227579999996</v>
      </c>
      <c r="G57" s="105">
        <v>0.81999243209999995</v>
      </c>
      <c r="H57" s="105">
        <v>4.3452765999999997E-3</v>
      </c>
      <c r="I57" s="107">
        <v>0.50262835169999998</v>
      </c>
      <c r="J57" s="105">
        <v>0.41150165709999997</v>
      </c>
      <c r="K57" s="105">
        <v>0.61393497590000001</v>
      </c>
      <c r="L57" s="105">
        <v>0.74704047979999999</v>
      </c>
      <c r="M57" s="105">
        <v>0.61136619849999996</v>
      </c>
      <c r="N57" s="105">
        <v>0.91282357410000003</v>
      </c>
      <c r="O57" s="104">
        <v>141</v>
      </c>
      <c r="P57" s="105">
        <v>20385.762354999999</v>
      </c>
      <c r="Q57" s="113">
        <v>0.75884310899999996</v>
      </c>
      <c r="R57" s="105">
        <v>0.64306992009999997</v>
      </c>
      <c r="S57" s="105">
        <v>0.8954591811</v>
      </c>
      <c r="T57" s="105">
        <v>0.70095073730000002</v>
      </c>
      <c r="U57" s="107">
        <v>0.69165919600000003</v>
      </c>
      <c r="V57" s="105">
        <v>0.58641902830000003</v>
      </c>
      <c r="W57" s="105">
        <v>0.81578601689999997</v>
      </c>
      <c r="X57" s="105">
        <v>0.96808402599999999</v>
      </c>
      <c r="Y57" s="105">
        <v>0.8203879167</v>
      </c>
      <c r="Z57" s="105">
        <v>1.1423701670999999</v>
      </c>
      <c r="AA57" s="104">
        <v>153</v>
      </c>
      <c r="AB57" s="105">
        <v>20658.850923999998</v>
      </c>
      <c r="AC57" s="113">
        <v>0.71874160440000001</v>
      </c>
      <c r="AD57" s="105">
        <v>0.61307659579999996</v>
      </c>
      <c r="AE57" s="105">
        <v>0.84261819390000003</v>
      </c>
      <c r="AF57" s="105">
        <v>8.8789768099999999E-2</v>
      </c>
      <c r="AG57" s="107">
        <v>0.74060266259999996</v>
      </c>
      <c r="AH57" s="105">
        <v>0.63207658580000003</v>
      </c>
      <c r="AI57" s="105">
        <v>0.86776241369999996</v>
      </c>
      <c r="AJ57" s="105">
        <v>1.1480541974</v>
      </c>
      <c r="AK57" s="105">
        <v>0.97927426880000001</v>
      </c>
      <c r="AL57" s="105">
        <v>1.3459236927</v>
      </c>
      <c r="AM57" s="105">
        <v>0.64187684079999996</v>
      </c>
      <c r="AN57" s="105">
        <v>0.94715441950000001</v>
      </c>
      <c r="AO57" s="105">
        <v>0.75344451700000004</v>
      </c>
      <c r="AP57" s="105">
        <v>1.1906669621999999</v>
      </c>
      <c r="AQ57" s="105">
        <v>0.35290375530000001</v>
      </c>
      <c r="AR57" s="105">
        <v>1.1307975590999999</v>
      </c>
      <c r="AS57" s="105">
        <v>0.87247372940000001</v>
      </c>
      <c r="AT57" s="105">
        <v>1.4656064436</v>
      </c>
      <c r="AU57" s="104">
        <v>1</v>
      </c>
      <c r="AV57" s="104" t="s">
        <v>26</v>
      </c>
      <c r="AW57" s="104" t="s">
        <v>26</v>
      </c>
      <c r="AX57" s="104" t="s">
        <v>26</v>
      </c>
      <c r="AY57" s="104" t="s">
        <v>26</v>
      </c>
      <c r="AZ57" s="104" t="s">
        <v>26</v>
      </c>
      <c r="BA57" s="104" t="s">
        <v>26</v>
      </c>
      <c r="BB57" s="104" t="s">
        <v>26</v>
      </c>
      <c r="BC57" s="114">
        <v>-1</v>
      </c>
      <c r="BD57" s="115">
        <v>96</v>
      </c>
      <c r="BE57" s="115">
        <v>141</v>
      </c>
      <c r="BF57" s="115">
        <v>153</v>
      </c>
    </row>
    <row r="58" spans="1:93" x14ac:dyDescent="0.3">
      <c r="A58" s="10"/>
      <c r="B58" t="s">
        <v>86</v>
      </c>
      <c r="C58" s="104">
        <v>226</v>
      </c>
      <c r="D58" s="105">
        <v>16286.806655</v>
      </c>
      <c r="E58" s="113">
        <v>1.5075445034999999</v>
      </c>
      <c r="F58" s="105">
        <v>1.3224916479</v>
      </c>
      <c r="G58" s="105">
        <v>1.7184913293999999</v>
      </c>
      <c r="H58" s="105">
        <v>9.3251279999999997E-15</v>
      </c>
      <c r="I58" s="107">
        <v>1.3876262228</v>
      </c>
      <c r="J58" s="105">
        <v>1.2180115707000001</v>
      </c>
      <c r="K58" s="105">
        <v>1.5808606261</v>
      </c>
      <c r="L58" s="105">
        <v>1.6782132466999999</v>
      </c>
      <c r="M58" s="105">
        <v>1.4722106026999999</v>
      </c>
      <c r="N58" s="105">
        <v>1.913041311</v>
      </c>
      <c r="O58" s="104">
        <v>176</v>
      </c>
      <c r="P58" s="105">
        <v>14666.366008000001</v>
      </c>
      <c r="Q58" s="113">
        <v>1.1713411412000001</v>
      </c>
      <c r="R58" s="105">
        <v>1.0099204786</v>
      </c>
      <c r="S58" s="105">
        <v>1.3585624789999999</v>
      </c>
      <c r="T58" s="105">
        <v>1.0999075E-7</v>
      </c>
      <c r="U58" s="107">
        <v>1.2000245999000001</v>
      </c>
      <c r="V58" s="105">
        <v>1.0352099045000001</v>
      </c>
      <c r="W58" s="105">
        <v>1.391079272</v>
      </c>
      <c r="X58" s="105">
        <v>1.4943229165</v>
      </c>
      <c r="Y58" s="105">
        <v>1.2883926483999999</v>
      </c>
      <c r="Z58" s="105">
        <v>1.7331680537</v>
      </c>
      <c r="AA58" s="104">
        <v>113</v>
      </c>
      <c r="AB58" s="105">
        <v>13763.003346</v>
      </c>
      <c r="AC58" s="113">
        <v>0.69220160080000004</v>
      </c>
      <c r="AD58" s="105">
        <v>0.57537306700000002</v>
      </c>
      <c r="AE58" s="105">
        <v>0.83275197190000005</v>
      </c>
      <c r="AF58" s="105">
        <v>0.286895764</v>
      </c>
      <c r="AG58" s="107">
        <v>0.82104172440000001</v>
      </c>
      <c r="AH58" s="105">
        <v>0.6827959281</v>
      </c>
      <c r="AI58" s="105">
        <v>0.98727816820000003</v>
      </c>
      <c r="AJ58" s="105">
        <v>1.1056615456000001</v>
      </c>
      <c r="AK58" s="105">
        <v>0.91904999040000002</v>
      </c>
      <c r="AL58" s="105">
        <v>1.3301642633999999</v>
      </c>
      <c r="AM58" s="105">
        <v>1.2789800000000001E-5</v>
      </c>
      <c r="AN58" s="105">
        <v>0.59094791130000002</v>
      </c>
      <c r="AO58" s="105">
        <v>0.4665942951</v>
      </c>
      <c r="AP58" s="105">
        <v>0.74844342819999998</v>
      </c>
      <c r="AQ58" s="105">
        <v>1.2074613099999999E-2</v>
      </c>
      <c r="AR58" s="105">
        <v>0.77698611120000005</v>
      </c>
      <c r="AS58" s="105">
        <v>0.6380278305</v>
      </c>
      <c r="AT58" s="105">
        <v>0.94620859469999996</v>
      </c>
      <c r="AU58" s="104">
        <v>1</v>
      </c>
      <c r="AV58" s="104">
        <v>2</v>
      </c>
      <c r="AW58" s="104" t="s">
        <v>26</v>
      </c>
      <c r="AX58" s="104" t="s">
        <v>26</v>
      </c>
      <c r="AY58" s="104" t="s">
        <v>225</v>
      </c>
      <c r="AZ58" s="104" t="s">
        <v>26</v>
      </c>
      <c r="BA58" s="104" t="s">
        <v>26</v>
      </c>
      <c r="BB58" s="104" t="s">
        <v>26</v>
      </c>
      <c r="BC58" s="114" t="s">
        <v>431</v>
      </c>
      <c r="BD58" s="115">
        <v>226</v>
      </c>
      <c r="BE58" s="115">
        <v>176</v>
      </c>
      <c r="BF58" s="115">
        <v>113</v>
      </c>
    </row>
    <row r="59" spans="1:93" x14ac:dyDescent="0.3">
      <c r="A59" s="10"/>
      <c r="B59" t="s">
        <v>89</v>
      </c>
      <c r="C59" s="104">
        <v>247</v>
      </c>
      <c r="D59" s="105">
        <v>15878.131148</v>
      </c>
      <c r="E59" s="113">
        <v>1.4714002333</v>
      </c>
      <c r="F59" s="105">
        <v>1.2980734191000001</v>
      </c>
      <c r="G59" s="105">
        <v>1.6678707187999999</v>
      </c>
      <c r="H59" s="105">
        <v>1.193188E-14</v>
      </c>
      <c r="I59" s="107">
        <v>1.5555986892</v>
      </c>
      <c r="J59" s="105">
        <v>1.3732098543</v>
      </c>
      <c r="K59" s="105">
        <v>1.7622122898999999</v>
      </c>
      <c r="L59" s="105">
        <v>1.6379770925999999</v>
      </c>
      <c r="M59" s="105">
        <v>1.4450279923</v>
      </c>
      <c r="N59" s="105">
        <v>1.8566899535000001</v>
      </c>
      <c r="O59" s="104">
        <v>128</v>
      </c>
      <c r="P59" s="105">
        <v>14875.005306999999</v>
      </c>
      <c r="Q59" s="113">
        <v>0.73722847390000001</v>
      </c>
      <c r="R59" s="105">
        <v>0.61967570039999997</v>
      </c>
      <c r="S59" s="105">
        <v>0.87708106419999998</v>
      </c>
      <c r="T59" s="105">
        <v>0.4889006662</v>
      </c>
      <c r="U59" s="107">
        <v>0.86050389469999999</v>
      </c>
      <c r="V59" s="105">
        <v>0.72362996499999999</v>
      </c>
      <c r="W59" s="105">
        <v>1.0232673998999999</v>
      </c>
      <c r="X59" s="105">
        <v>0.94050944219999999</v>
      </c>
      <c r="Y59" s="105">
        <v>0.79054305130000002</v>
      </c>
      <c r="Z59" s="105">
        <v>1.1189245283</v>
      </c>
      <c r="AA59" s="104">
        <v>130</v>
      </c>
      <c r="AB59" s="105">
        <v>14470.677244</v>
      </c>
      <c r="AC59" s="113">
        <v>0.68445793769999996</v>
      </c>
      <c r="AD59" s="105">
        <v>0.57605721809999999</v>
      </c>
      <c r="AE59" s="105">
        <v>0.81325717959999999</v>
      </c>
      <c r="AF59" s="105">
        <v>0.31063109979999998</v>
      </c>
      <c r="AG59" s="107">
        <v>0.89836845789999997</v>
      </c>
      <c r="AH59" s="105">
        <v>0.75648301480000002</v>
      </c>
      <c r="AI59" s="105">
        <v>1.0668658389000001</v>
      </c>
      <c r="AJ59" s="105">
        <v>1.0932925039000001</v>
      </c>
      <c r="AK59" s="105">
        <v>0.9201427928</v>
      </c>
      <c r="AL59" s="105">
        <v>1.2990250082999999</v>
      </c>
      <c r="AM59" s="105">
        <v>0.55086760859999995</v>
      </c>
      <c r="AN59" s="105">
        <v>0.92842037700000002</v>
      </c>
      <c r="AO59" s="105">
        <v>0.72736754329999997</v>
      </c>
      <c r="AP59" s="105">
        <v>1.1850465481000001</v>
      </c>
      <c r="AQ59" s="105">
        <v>2.2187999999999999E-10</v>
      </c>
      <c r="AR59" s="105">
        <v>0.50103870939999995</v>
      </c>
      <c r="AS59" s="105">
        <v>0.40473181899999999</v>
      </c>
      <c r="AT59" s="105">
        <v>0.62026205150000002</v>
      </c>
      <c r="AU59" s="104">
        <v>1</v>
      </c>
      <c r="AV59" s="104" t="s">
        <v>26</v>
      </c>
      <c r="AW59" s="104" t="s">
        <v>26</v>
      </c>
      <c r="AX59" s="104" t="s">
        <v>224</v>
      </c>
      <c r="AY59" s="104" t="s">
        <v>26</v>
      </c>
      <c r="AZ59" s="104" t="s">
        <v>26</v>
      </c>
      <c r="BA59" s="104" t="s">
        <v>26</v>
      </c>
      <c r="BB59" s="104" t="s">
        <v>26</v>
      </c>
      <c r="BC59" s="114" t="s">
        <v>439</v>
      </c>
      <c r="BD59" s="115">
        <v>247</v>
      </c>
      <c r="BE59" s="115">
        <v>128</v>
      </c>
      <c r="BF59" s="115">
        <v>130</v>
      </c>
    </row>
    <row r="60" spans="1:93" x14ac:dyDescent="0.3">
      <c r="A60" s="10"/>
      <c r="B60" t="s">
        <v>87</v>
      </c>
      <c r="C60" s="104">
        <v>313</v>
      </c>
      <c r="D60" s="105">
        <v>36046.069227</v>
      </c>
      <c r="E60" s="113">
        <v>0.89660693810000003</v>
      </c>
      <c r="F60" s="105">
        <v>0.80202508750000001</v>
      </c>
      <c r="G60" s="105">
        <v>1.0023427122999999</v>
      </c>
      <c r="H60" s="105">
        <v>0.97348894109999995</v>
      </c>
      <c r="I60" s="107">
        <v>0.86833323780000005</v>
      </c>
      <c r="J60" s="105">
        <v>0.77727315630000005</v>
      </c>
      <c r="K60" s="105">
        <v>0.97006130430000004</v>
      </c>
      <c r="L60" s="105">
        <v>0.99811158950000001</v>
      </c>
      <c r="M60" s="105">
        <v>0.89282215080000005</v>
      </c>
      <c r="N60" s="105">
        <v>1.1158176847000001</v>
      </c>
      <c r="O60" s="104">
        <v>264</v>
      </c>
      <c r="P60" s="105">
        <v>35646.482641000002</v>
      </c>
      <c r="Q60" s="113">
        <v>0.69516618330000002</v>
      </c>
      <c r="R60" s="105">
        <v>0.61576430739999999</v>
      </c>
      <c r="S60" s="105">
        <v>0.78480681090000004</v>
      </c>
      <c r="T60" s="105">
        <v>5.2322239700000002E-2</v>
      </c>
      <c r="U60" s="107">
        <v>0.74060603020000004</v>
      </c>
      <c r="V60" s="105">
        <v>0.65644661069999999</v>
      </c>
      <c r="W60" s="105">
        <v>0.83555506739999996</v>
      </c>
      <c r="X60" s="105">
        <v>0.88684903299999995</v>
      </c>
      <c r="Y60" s="105">
        <v>0.78555314359999995</v>
      </c>
      <c r="Z60" s="105">
        <v>1.0012068742</v>
      </c>
      <c r="AA60" s="104">
        <v>238</v>
      </c>
      <c r="AB60" s="105">
        <v>34781.781779999998</v>
      </c>
      <c r="AC60" s="113">
        <v>0.58319411539999999</v>
      </c>
      <c r="AD60" s="105">
        <v>0.51325804539999997</v>
      </c>
      <c r="AE60" s="105">
        <v>0.66265961009999996</v>
      </c>
      <c r="AF60" s="105">
        <v>0.27657802929999997</v>
      </c>
      <c r="AG60" s="107">
        <v>0.68426626759999998</v>
      </c>
      <c r="AH60" s="105">
        <v>0.60262886530000004</v>
      </c>
      <c r="AI60" s="105">
        <v>0.77696299000000002</v>
      </c>
      <c r="AJ60" s="105">
        <v>0.93154264070000004</v>
      </c>
      <c r="AK60" s="105">
        <v>0.81983295499999997</v>
      </c>
      <c r="AL60" s="105">
        <v>1.0584737855999999</v>
      </c>
      <c r="AM60" s="105">
        <v>4.9429705499999997E-2</v>
      </c>
      <c r="AN60" s="105">
        <v>0.8389276255</v>
      </c>
      <c r="AO60" s="105">
        <v>0.70410803560000002</v>
      </c>
      <c r="AP60" s="105">
        <v>0.99956189269999995</v>
      </c>
      <c r="AQ60" s="105">
        <v>2.3255382999999999E-3</v>
      </c>
      <c r="AR60" s="105">
        <v>0.77532991740000001</v>
      </c>
      <c r="AS60" s="105">
        <v>0.65819801779999998</v>
      </c>
      <c r="AT60" s="105">
        <v>0.91330642839999998</v>
      </c>
      <c r="AU60" s="104" t="s">
        <v>26</v>
      </c>
      <c r="AV60" s="104" t="s">
        <v>26</v>
      </c>
      <c r="AW60" s="104" t="s">
        <v>26</v>
      </c>
      <c r="AX60" s="104" t="s">
        <v>224</v>
      </c>
      <c r="AY60" s="104" t="s">
        <v>26</v>
      </c>
      <c r="AZ60" s="104" t="s">
        <v>26</v>
      </c>
      <c r="BA60" s="104" t="s">
        <v>26</v>
      </c>
      <c r="BB60" s="104" t="s">
        <v>26</v>
      </c>
      <c r="BC60" s="114" t="s">
        <v>437</v>
      </c>
      <c r="BD60" s="115">
        <v>313</v>
      </c>
      <c r="BE60" s="115">
        <v>264</v>
      </c>
      <c r="BF60" s="115">
        <v>238</v>
      </c>
    </row>
    <row r="61" spans="1:93" x14ac:dyDescent="0.3">
      <c r="A61" s="10"/>
      <c r="B61" t="s">
        <v>85</v>
      </c>
      <c r="C61" s="104">
        <v>294</v>
      </c>
      <c r="D61" s="105">
        <v>42668.199767999999</v>
      </c>
      <c r="E61" s="113">
        <v>0.72939812010000005</v>
      </c>
      <c r="F61" s="105">
        <v>0.65017309130000001</v>
      </c>
      <c r="G61" s="105">
        <v>0.81827689400000003</v>
      </c>
      <c r="H61" s="105">
        <v>3.8454100000000002E-4</v>
      </c>
      <c r="I61" s="107">
        <v>0.68903774149999997</v>
      </c>
      <c r="J61" s="105">
        <v>0.61461043360000001</v>
      </c>
      <c r="K61" s="105">
        <v>0.77247795220000004</v>
      </c>
      <c r="L61" s="105">
        <v>0.81197310229999997</v>
      </c>
      <c r="M61" s="105">
        <v>0.72377902729999999</v>
      </c>
      <c r="N61" s="105">
        <v>0.91091382030000001</v>
      </c>
      <c r="O61" s="104">
        <v>296</v>
      </c>
      <c r="P61" s="105">
        <v>39276.672774999999</v>
      </c>
      <c r="Q61" s="113">
        <v>0.71547162210000004</v>
      </c>
      <c r="R61" s="105">
        <v>0.63798936179999999</v>
      </c>
      <c r="S61" s="105">
        <v>0.80236391500000004</v>
      </c>
      <c r="T61" s="105">
        <v>0.11852002959999999</v>
      </c>
      <c r="U61" s="107">
        <v>0.75362799110000001</v>
      </c>
      <c r="V61" s="105">
        <v>0.67248396889999995</v>
      </c>
      <c r="W61" s="105">
        <v>0.8445631052</v>
      </c>
      <c r="X61" s="105">
        <v>0.91275342719999997</v>
      </c>
      <c r="Y61" s="105">
        <v>0.81390646180000004</v>
      </c>
      <c r="Z61" s="105">
        <v>1.0236051167</v>
      </c>
      <c r="AA61" s="104">
        <v>237</v>
      </c>
      <c r="AB61" s="105">
        <v>37596.343954999997</v>
      </c>
      <c r="AC61" s="113">
        <v>0.55076779730000003</v>
      </c>
      <c r="AD61" s="105">
        <v>0.484590982</v>
      </c>
      <c r="AE61" s="105">
        <v>0.62598186460000005</v>
      </c>
      <c r="AF61" s="105">
        <v>4.9799879800000002E-2</v>
      </c>
      <c r="AG61" s="107">
        <v>0.63038044410000005</v>
      </c>
      <c r="AH61" s="105">
        <v>0.55502334440000001</v>
      </c>
      <c r="AI61" s="105">
        <v>0.71596899179999995</v>
      </c>
      <c r="AJ61" s="105">
        <v>0.87974771129999996</v>
      </c>
      <c r="AK61" s="105">
        <v>0.77404272630000004</v>
      </c>
      <c r="AL61" s="105">
        <v>0.99988800259999999</v>
      </c>
      <c r="AM61" s="105">
        <v>2.6865412999999999E-3</v>
      </c>
      <c r="AN61" s="105">
        <v>0.7697968449</v>
      </c>
      <c r="AO61" s="105">
        <v>0.64890376530000005</v>
      </c>
      <c r="AP61" s="105">
        <v>0.91321273510000001</v>
      </c>
      <c r="AQ61" s="105">
        <v>0.81488840760000003</v>
      </c>
      <c r="AR61" s="105">
        <v>0.98090686329999999</v>
      </c>
      <c r="AS61" s="105">
        <v>0.83471838070000004</v>
      </c>
      <c r="AT61" s="105">
        <v>1.1526980794999999</v>
      </c>
      <c r="AU61" s="104">
        <v>1</v>
      </c>
      <c r="AV61" s="104" t="s">
        <v>26</v>
      </c>
      <c r="AW61" s="104" t="s">
        <v>26</v>
      </c>
      <c r="AX61" s="104" t="s">
        <v>26</v>
      </c>
      <c r="AY61" s="104" t="s">
        <v>225</v>
      </c>
      <c r="AZ61" s="104" t="s">
        <v>26</v>
      </c>
      <c r="BA61" s="104" t="s">
        <v>26</v>
      </c>
      <c r="BB61" s="104" t="s">
        <v>26</v>
      </c>
      <c r="BC61" s="114" t="s">
        <v>429</v>
      </c>
      <c r="BD61" s="115">
        <v>294</v>
      </c>
      <c r="BE61" s="115">
        <v>296</v>
      </c>
      <c r="BF61" s="115">
        <v>237</v>
      </c>
    </row>
    <row r="62" spans="1:93" x14ac:dyDescent="0.3">
      <c r="A62" s="10"/>
      <c r="B62" t="s">
        <v>88</v>
      </c>
      <c r="C62" s="104">
        <v>289</v>
      </c>
      <c r="D62" s="105">
        <v>35743.738385999997</v>
      </c>
      <c r="E62" s="113">
        <v>0.79276166299999995</v>
      </c>
      <c r="F62" s="105">
        <v>0.70595925579999996</v>
      </c>
      <c r="G62" s="105">
        <v>0.89023700610000001</v>
      </c>
      <c r="H62" s="105">
        <v>3.46509027E-2</v>
      </c>
      <c r="I62" s="107">
        <v>0.80853322299999997</v>
      </c>
      <c r="J62" s="105">
        <v>0.7204887284</v>
      </c>
      <c r="K62" s="105">
        <v>0.90733684920000002</v>
      </c>
      <c r="L62" s="105">
        <v>0.88251001630000003</v>
      </c>
      <c r="M62" s="105">
        <v>0.78588072990000002</v>
      </c>
      <c r="N62" s="105">
        <v>0.9910205191</v>
      </c>
      <c r="O62" s="104">
        <v>225</v>
      </c>
      <c r="P62" s="105">
        <v>33061.399573000002</v>
      </c>
      <c r="Q62" s="113">
        <v>0.61615519640000005</v>
      </c>
      <c r="R62" s="105">
        <v>0.54035250609999996</v>
      </c>
      <c r="S62" s="105">
        <v>0.7025917746</v>
      </c>
      <c r="T62" s="105">
        <v>3.2547739999999999E-4</v>
      </c>
      <c r="U62" s="107">
        <v>0.68055195150000003</v>
      </c>
      <c r="V62" s="105">
        <v>0.59719273269999995</v>
      </c>
      <c r="W62" s="105">
        <v>0.77554687680000001</v>
      </c>
      <c r="X62" s="105">
        <v>0.7860518151</v>
      </c>
      <c r="Y62" s="105">
        <v>0.68934753879999999</v>
      </c>
      <c r="Z62" s="105">
        <v>0.89632213260000004</v>
      </c>
      <c r="AA62" s="104">
        <v>174</v>
      </c>
      <c r="AB62" s="105">
        <v>30977.650221</v>
      </c>
      <c r="AC62" s="113">
        <v>0.46772839989999998</v>
      </c>
      <c r="AD62" s="105">
        <v>0.40290731079999997</v>
      </c>
      <c r="AE62" s="105">
        <v>0.54297812479999996</v>
      </c>
      <c r="AF62" s="105">
        <v>1.2795229999999999E-4</v>
      </c>
      <c r="AG62" s="107">
        <v>0.56169528280000003</v>
      </c>
      <c r="AH62" s="105">
        <v>0.48414043280000002</v>
      </c>
      <c r="AI62" s="105">
        <v>0.65167370719999995</v>
      </c>
      <c r="AJ62" s="105">
        <v>0.74710793070000003</v>
      </c>
      <c r="AK62" s="105">
        <v>0.64356846270000001</v>
      </c>
      <c r="AL62" s="105">
        <v>0.86730517819999997</v>
      </c>
      <c r="AM62" s="105">
        <v>6.3321072999999997E-3</v>
      </c>
      <c r="AN62" s="105">
        <v>0.75910809909999999</v>
      </c>
      <c r="AO62" s="105">
        <v>0.62283285889999995</v>
      </c>
      <c r="AP62" s="105">
        <v>0.92520023289999997</v>
      </c>
      <c r="AQ62" s="105">
        <v>4.5879409000000003E-3</v>
      </c>
      <c r="AR62" s="105">
        <v>0.77722627769999997</v>
      </c>
      <c r="AS62" s="105">
        <v>0.65293205789999997</v>
      </c>
      <c r="AT62" s="105">
        <v>0.92518153989999996</v>
      </c>
      <c r="AU62" s="104" t="s">
        <v>26</v>
      </c>
      <c r="AV62" s="104">
        <v>2</v>
      </c>
      <c r="AW62" s="104">
        <v>3</v>
      </c>
      <c r="AX62" s="104" t="s">
        <v>224</v>
      </c>
      <c r="AY62" s="104" t="s">
        <v>26</v>
      </c>
      <c r="AZ62" s="104" t="s">
        <v>26</v>
      </c>
      <c r="BA62" s="104" t="s">
        <v>26</v>
      </c>
      <c r="BB62" s="104" t="s">
        <v>26</v>
      </c>
      <c r="BC62" s="114" t="s">
        <v>440</v>
      </c>
      <c r="BD62" s="115">
        <v>289</v>
      </c>
      <c r="BE62" s="115">
        <v>225</v>
      </c>
      <c r="BF62" s="115">
        <v>174</v>
      </c>
    </row>
    <row r="63" spans="1:93" x14ac:dyDescent="0.3">
      <c r="A63" s="10"/>
      <c r="B63" t="s">
        <v>90</v>
      </c>
      <c r="C63" s="104">
        <v>419</v>
      </c>
      <c r="D63" s="105">
        <v>24397.946814999999</v>
      </c>
      <c r="E63" s="113">
        <v>1.8716430977</v>
      </c>
      <c r="F63" s="105">
        <v>1.6993736195</v>
      </c>
      <c r="G63" s="105">
        <v>2.0613759358000001</v>
      </c>
      <c r="H63" s="105">
        <v>3.2752260000000002E-50</v>
      </c>
      <c r="I63" s="107">
        <v>1.7173576251</v>
      </c>
      <c r="J63" s="105">
        <v>1.5605469030000001</v>
      </c>
      <c r="K63" s="105">
        <v>1.8899253889000001</v>
      </c>
      <c r="L63" s="105">
        <v>2.0835313534000002</v>
      </c>
      <c r="M63" s="105">
        <v>1.8917592899</v>
      </c>
      <c r="N63" s="105">
        <v>2.2947437995</v>
      </c>
      <c r="O63" s="104">
        <v>260</v>
      </c>
      <c r="P63" s="105">
        <v>22482.138394000001</v>
      </c>
      <c r="Q63" s="113">
        <v>1.1845012053999999</v>
      </c>
      <c r="R63" s="105">
        <v>1.0482406053</v>
      </c>
      <c r="S63" s="105">
        <v>1.3384742955</v>
      </c>
      <c r="T63" s="105">
        <v>3.5639690000000001E-11</v>
      </c>
      <c r="U63" s="107">
        <v>1.1564736212</v>
      </c>
      <c r="V63" s="105">
        <v>1.0241096355999999</v>
      </c>
      <c r="W63" s="105">
        <v>1.3059453695000001</v>
      </c>
      <c r="X63" s="105">
        <v>1.5111116938</v>
      </c>
      <c r="Y63" s="105">
        <v>1.3372790414</v>
      </c>
      <c r="Z63" s="105">
        <v>1.7075408201</v>
      </c>
      <c r="AA63" s="104">
        <v>211</v>
      </c>
      <c r="AB63" s="105">
        <v>22079.835564000001</v>
      </c>
      <c r="AC63" s="113">
        <v>0.85767276120000002</v>
      </c>
      <c r="AD63" s="105">
        <v>0.74892220949999999</v>
      </c>
      <c r="AE63" s="105">
        <v>0.98221491630000002</v>
      </c>
      <c r="AF63" s="105">
        <v>5.3547527999999998E-6</v>
      </c>
      <c r="AG63" s="107">
        <v>0.95562305879999998</v>
      </c>
      <c r="AH63" s="105">
        <v>0.83500194999999999</v>
      </c>
      <c r="AI63" s="105">
        <v>1.0936686202000001</v>
      </c>
      <c r="AJ63" s="105">
        <v>1.3699705256000001</v>
      </c>
      <c r="AK63" s="105">
        <v>1.1962620235999999</v>
      </c>
      <c r="AL63" s="105">
        <v>1.5689031364999999</v>
      </c>
      <c r="AM63" s="105">
        <v>4.9332900000000003E-4</v>
      </c>
      <c r="AN63" s="105">
        <v>0.72407926410000001</v>
      </c>
      <c r="AO63" s="105">
        <v>0.60383067260000001</v>
      </c>
      <c r="AP63" s="105">
        <v>0.86827450900000003</v>
      </c>
      <c r="AQ63" s="105">
        <v>6.8394240000000004E-9</v>
      </c>
      <c r="AR63" s="105">
        <v>0.63286702839999998</v>
      </c>
      <c r="AS63" s="105">
        <v>0.54213944979999995</v>
      </c>
      <c r="AT63" s="105">
        <v>0.7387779578</v>
      </c>
      <c r="AU63" s="104">
        <v>1</v>
      </c>
      <c r="AV63" s="104">
        <v>2</v>
      </c>
      <c r="AW63" s="104">
        <v>3</v>
      </c>
      <c r="AX63" s="104" t="s">
        <v>224</v>
      </c>
      <c r="AY63" s="104" t="s">
        <v>225</v>
      </c>
      <c r="AZ63" s="104" t="s">
        <v>26</v>
      </c>
      <c r="BA63" s="104" t="s">
        <v>26</v>
      </c>
      <c r="BB63" s="104" t="s">
        <v>26</v>
      </c>
      <c r="BC63" s="114" t="s">
        <v>228</v>
      </c>
      <c r="BD63" s="115">
        <v>419</v>
      </c>
      <c r="BE63" s="115">
        <v>260</v>
      </c>
      <c r="BF63" s="115">
        <v>211</v>
      </c>
    </row>
    <row r="64" spans="1:93" x14ac:dyDescent="0.3">
      <c r="A64" s="10"/>
      <c r="B64" t="s">
        <v>93</v>
      </c>
      <c r="C64" s="104">
        <v>120</v>
      </c>
      <c r="D64" s="105">
        <v>14669.941171</v>
      </c>
      <c r="E64" s="113">
        <v>0.85907190150000001</v>
      </c>
      <c r="F64" s="105">
        <v>0.71802060999999995</v>
      </c>
      <c r="G64" s="105">
        <v>1.0278319616</v>
      </c>
      <c r="H64" s="105">
        <v>0.62555951430000001</v>
      </c>
      <c r="I64" s="107">
        <v>0.81799919030000001</v>
      </c>
      <c r="J64" s="105">
        <v>0.6839890662</v>
      </c>
      <c r="K64" s="105">
        <v>0.9782651631</v>
      </c>
      <c r="L64" s="105">
        <v>0.95632722069999998</v>
      </c>
      <c r="M64" s="105">
        <v>0.79930754699999995</v>
      </c>
      <c r="N64" s="105">
        <v>1.1441925657000001</v>
      </c>
      <c r="O64" s="104">
        <v>103</v>
      </c>
      <c r="P64" s="105">
        <v>14179.548574</v>
      </c>
      <c r="Q64" s="113">
        <v>0.64599629309999995</v>
      </c>
      <c r="R64" s="105">
        <v>0.53232493540000003</v>
      </c>
      <c r="S64" s="105">
        <v>0.78394075299999999</v>
      </c>
      <c r="T64" s="105">
        <v>5.0120872099999998E-2</v>
      </c>
      <c r="U64" s="107">
        <v>0.72639830149999995</v>
      </c>
      <c r="V64" s="105">
        <v>0.59882984890000002</v>
      </c>
      <c r="W64" s="105">
        <v>0.88114260389999999</v>
      </c>
      <c r="X64" s="105">
        <v>0.82412119819999996</v>
      </c>
      <c r="Y64" s="105">
        <v>0.67910647209999997</v>
      </c>
      <c r="Z64" s="105">
        <v>1.0001020123</v>
      </c>
      <c r="AA64" s="104">
        <v>89</v>
      </c>
      <c r="AB64" s="105">
        <v>13599.976479999999</v>
      </c>
      <c r="AC64" s="113">
        <v>0.54303391580000004</v>
      </c>
      <c r="AD64" s="105">
        <v>0.44097423629999999</v>
      </c>
      <c r="AE64" s="105">
        <v>0.66871442680000004</v>
      </c>
      <c r="AF64" s="105">
        <v>0.1804651236</v>
      </c>
      <c r="AG64" s="107">
        <v>0.6544128964</v>
      </c>
      <c r="AH64" s="105">
        <v>0.53164858979999996</v>
      </c>
      <c r="AI64" s="105">
        <v>0.80552501649999997</v>
      </c>
      <c r="AJ64" s="105">
        <v>0.86739429379999999</v>
      </c>
      <c r="AK64" s="105">
        <v>0.70437319870000004</v>
      </c>
      <c r="AL64" s="105">
        <v>1.0681452137</v>
      </c>
      <c r="AM64" s="105">
        <v>0.23026271479999999</v>
      </c>
      <c r="AN64" s="105">
        <v>0.84061460040000002</v>
      </c>
      <c r="AO64" s="105">
        <v>0.63300659889999999</v>
      </c>
      <c r="AP64" s="105">
        <v>1.1163120693999999</v>
      </c>
      <c r="AQ64" s="105">
        <v>3.3819410600000002E-2</v>
      </c>
      <c r="AR64" s="105">
        <v>0.75196999450000002</v>
      </c>
      <c r="AS64" s="105">
        <v>0.57791786460000005</v>
      </c>
      <c r="AT64" s="105">
        <v>0.97844158709999995</v>
      </c>
      <c r="AU64" s="104" t="s">
        <v>26</v>
      </c>
      <c r="AV64" s="104" t="s">
        <v>26</v>
      </c>
      <c r="AW64" s="104" t="s">
        <v>26</v>
      </c>
      <c r="AX64" s="104" t="s">
        <v>26</v>
      </c>
      <c r="AY64" s="104" t="s">
        <v>26</v>
      </c>
      <c r="AZ64" s="104" t="s">
        <v>26</v>
      </c>
      <c r="BA64" s="104" t="s">
        <v>26</v>
      </c>
      <c r="BB64" s="104" t="s">
        <v>26</v>
      </c>
      <c r="BC64" s="114" t="s">
        <v>26</v>
      </c>
      <c r="BD64" s="115">
        <v>120</v>
      </c>
      <c r="BE64" s="115">
        <v>103</v>
      </c>
      <c r="BF64" s="115">
        <v>89</v>
      </c>
    </row>
    <row r="65" spans="1:93" x14ac:dyDescent="0.3">
      <c r="A65" s="10"/>
      <c r="B65" t="s">
        <v>92</v>
      </c>
      <c r="C65" s="104">
        <v>118</v>
      </c>
      <c r="D65" s="105">
        <v>17836.761105000001</v>
      </c>
      <c r="E65" s="113">
        <v>0.79817677389999997</v>
      </c>
      <c r="F65" s="105">
        <v>0.66611877060000002</v>
      </c>
      <c r="G65" s="105">
        <v>0.95641526789999998</v>
      </c>
      <c r="H65" s="105">
        <v>0.2003109465</v>
      </c>
      <c r="I65" s="107">
        <v>0.6615550845</v>
      </c>
      <c r="J65" s="105">
        <v>0.55234007949999997</v>
      </c>
      <c r="K65" s="105">
        <v>0.79236533090000005</v>
      </c>
      <c r="L65" s="105">
        <v>0.88853817059999995</v>
      </c>
      <c r="M65" s="105">
        <v>0.74152991310000005</v>
      </c>
      <c r="N65" s="105">
        <v>1.0646908057</v>
      </c>
      <c r="O65" s="104">
        <v>120</v>
      </c>
      <c r="P65" s="105">
        <v>17378.520653</v>
      </c>
      <c r="Q65" s="113">
        <v>0.75847526340000004</v>
      </c>
      <c r="R65" s="105">
        <v>0.6339273218</v>
      </c>
      <c r="S65" s="105">
        <v>0.90749318649999999</v>
      </c>
      <c r="T65" s="105">
        <v>0.71905910120000005</v>
      </c>
      <c r="U65" s="107">
        <v>0.69050756619999998</v>
      </c>
      <c r="V65" s="105">
        <v>0.57738397659999996</v>
      </c>
      <c r="W65" s="105">
        <v>0.82579482329999998</v>
      </c>
      <c r="X65" s="105">
        <v>0.96761475190000001</v>
      </c>
      <c r="Y65" s="105">
        <v>0.80872436820000004</v>
      </c>
      <c r="Z65" s="105">
        <v>1.1577223897</v>
      </c>
      <c r="AA65" s="104">
        <v>102</v>
      </c>
      <c r="AB65" s="105">
        <v>17534.501407</v>
      </c>
      <c r="AC65" s="113">
        <v>0.61356674580000004</v>
      </c>
      <c r="AD65" s="105">
        <v>0.5051023536</v>
      </c>
      <c r="AE65" s="105">
        <v>0.74532250519999999</v>
      </c>
      <c r="AF65" s="105">
        <v>0.83916305680000003</v>
      </c>
      <c r="AG65" s="107">
        <v>0.5817102958</v>
      </c>
      <c r="AH65" s="105">
        <v>0.4790989718</v>
      </c>
      <c r="AI65" s="105">
        <v>0.70629846460000001</v>
      </c>
      <c r="AJ65" s="105">
        <v>0.9800571911</v>
      </c>
      <c r="AK65" s="105">
        <v>0.80680577499999995</v>
      </c>
      <c r="AL65" s="105">
        <v>1.1905121747</v>
      </c>
      <c r="AM65" s="105">
        <v>0.1154150551</v>
      </c>
      <c r="AN65" s="105">
        <v>0.80894760239999997</v>
      </c>
      <c r="AO65" s="105">
        <v>0.62127596730000001</v>
      </c>
      <c r="AP65" s="105">
        <v>1.0533100552000001</v>
      </c>
      <c r="AQ65" s="105">
        <v>0.69392668820000003</v>
      </c>
      <c r="AR65" s="105">
        <v>0.95025975220000003</v>
      </c>
      <c r="AS65" s="105">
        <v>0.73703361739999995</v>
      </c>
      <c r="AT65" s="105">
        <v>1.2251728758</v>
      </c>
      <c r="AU65" s="104" t="s">
        <v>26</v>
      </c>
      <c r="AV65" s="104" t="s">
        <v>26</v>
      </c>
      <c r="AW65" s="104" t="s">
        <v>26</v>
      </c>
      <c r="AX65" s="104" t="s">
        <v>26</v>
      </c>
      <c r="AY65" s="104" t="s">
        <v>26</v>
      </c>
      <c r="AZ65" s="104" t="s">
        <v>26</v>
      </c>
      <c r="BA65" s="104" t="s">
        <v>26</v>
      </c>
      <c r="BB65" s="104" t="s">
        <v>26</v>
      </c>
      <c r="BC65" s="114" t="s">
        <v>26</v>
      </c>
      <c r="BD65" s="115">
        <v>118</v>
      </c>
      <c r="BE65" s="115">
        <v>120</v>
      </c>
      <c r="BF65" s="115">
        <v>102</v>
      </c>
    </row>
    <row r="66" spans="1:93" x14ac:dyDescent="0.3">
      <c r="A66" s="10"/>
      <c r="B66" t="s">
        <v>91</v>
      </c>
      <c r="C66" s="104">
        <v>238</v>
      </c>
      <c r="D66" s="105">
        <v>20694.372909999998</v>
      </c>
      <c r="E66" s="113">
        <v>1.3682737464000001</v>
      </c>
      <c r="F66" s="105">
        <v>1.2043016694999999</v>
      </c>
      <c r="G66" s="105">
        <v>1.5545714936999999</v>
      </c>
      <c r="H66" s="105">
        <v>1.0400840000000001E-10</v>
      </c>
      <c r="I66" s="107">
        <v>1.1500710895999999</v>
      </c>
      <c r="J66" s="105">
        <v>1.0128601518</v>
      </c>
      <c r="K66" s="105">
        <v>1.3058698269</v>
      </c>
      <c r="L66" s="105">
        <v>1.5231756813999999</v>
      </c>
      <c r="M66" s="105">
        <v>1.3406403658999999</v>
      </c>
      <c r="N66" s="105">
        <v>1.7305641509</v>
      </c>
      <c r="O66" s="104">
        <v>226</v>
      </c>
      <c r="P66" s="105">
        <v>18461.211781999998</v>
      </c>
      <c r="Q66" s="113">
        <v>1.2720463452999999</v>
      </c>
      <c r="R66" s="105">
        <v>1.1158783069</v>
      </c>
      <c r="S66" s="105">
        <v>1.4500702223999999</v>
      </c>
      <c r="T66" s="105">
        <v>4.3412149999999998E-13</v>
      </c>
      <c r="U66" s="107">
        <v>1.2241883287999999</v>
      </c>
      <c r="V66" s="105">
        <v>1.0745512909999999</v>
      </c>
      <c r="W66" s="105">
        <v>1.3946631276999999</v>
      </c>
      <c r="X66" s="105">
        <v>1.6227962442999999</v>
      </c>
      <c r="Y66" s="105">
        <v>1.4235669417000001</v>
      </c>
      <c r="Z66" s="105">
        <v>1.8499078429</v>
      </c>
      <c r="AA66" s="104">
        <v>194</v>
      </c>
      <c r="AB66" s="105">
        <v>16876.167250999999</v>
      </c>
      <c r="AC66" s="113">
        <v>1.0258539592</v>
      </c>
      <c r="AD66" s="105">
        <v>0.89063582429999999</v>
      </c>
      <c r="AE66" s="105">
        <v>1.1816011852999999</v>
      </c>
      <c r="AF66" s="105">
        <v>7.4919550000000007E-12</v>
      </c>
      <c r="AG66" s="107">
        <v>1.1495501148</v>
      </c>
      <c r="AH66" s="105">
        <v>0.99865435420000004</v>
      </c>
      <c r="AI66" s="105">
        <v>1.323246087</v>
      </c>
      <c r="AJ66" s="105">
        <v>1.6386082796000001</v>
      </c>
      <c r="AK66" s="105">
        <v>1.4226228037999999</v>
      </c>
      <c r="AL66" s="105">
        <v>1.8873851076999999</v>
      </c>
      <c r="AM66" s="105">
        <v>2.7969572099999999E-2</v>
      </c>
      <c r="AN66" s="105">
        <v>0.80645957830000004</v>
      </c>
      <c r="AO66" s="105">
        <v>0.66568859530000002</v>
      </c>
      <c r="AP66" s="105">
        <v>0.97699893920000003</v>
      </c>
      <c r="AQ66" s="105">
        <v>0.43237511280000002</v>
      </c>
      <c r="AR66" s="105">
        <v>0.92967240559999997</v>
      </c>
      <c r="AS66" s="105">
        <v>0.7749444674</v>
      </c>
      <c r="AT66" s="105">
        <v>1.1152938282</v>
      </c>
      <c r="AU66" s="104">
        <v>1</v>
      </c>
      <c r="AV66" s="104">
        <v>2</v>
      </c>
      <c r="AW66" s="104">
        <v>3</v>
      </c>
      <c r="AX66" s="104" t="s">
        <v>26</v>
      </c>
      <c r="AY66" s="104" t="s">
        <v>26</v>
      </c>
      <c r="AZ66" s="104" t="s">
        <v>26</v>
      </c>
      <c r="BA66" s="104" t="s">
        <v>26</v>
      </c>
      <c r="BB66" s="104" t="s">
        <v>26</v>
      </c>
      <c r="BC66" s="114" t="s">
        <v>226</v>
      </c>
      <c r="BD66" s="115">
        <v>238</v>
      </c>
      <c r="BE66" s="115">
        <v>226</v>
      </c>
      <c r="BF66" s="115">
        <v>194</v>
      </c>
      <c r="BQ66" s="52"/>
      <c r="CC66" s="4"/>
      <c r="CO66" s="4"/>
    </row>
    <row r="67" spans="1:93" x14ac:dyDescent="0.3">
      <c r="A67" s="10"/>
      <c r="B67" t="s">
        <v>131</v>
      </c>
      <c r="C67" s="104">
        <v>273</v>
      </c>
      <c r="D67" s="105">
        <v>26648.579999000001</v>
      </c>
      <c r="E67" s="113">
        <v>1.2928394239000001</v>
      </c>
      <c r="F67" s="105">
        <v>1.1474831244999999</v>
      </c>
      <c r="G67" s="105">
        <v>1.4566085899000001</v>
      </c>
      <c r="H67" s="105">
        <v>2.189735E-9</v>
      </c>
      <c r="I67" s="107">
        <v>1.0244448298</v>
      </c>
      <c r="J67" s="105">
        <v>0.90985359200000004</v>
      </c>
      <c r="K67" s="105">
        <v>1.1534682266</v>
      </c>
      <c r="L67" s="105">
        <v>1.4392014578000001</v>
      </c>
      <c r="M67" s="105">
        <v>1.2773894074000001</v>
      </c>
      <c r="N67" s="105">
        <v>1.6215108909</v>
      </c>
      <c r="O67" s="104">
        <v>204</v>
      </c>
      <c r="P67" s="105">
        <v>23274.792648999999</v>
      </c>
      <c r="Q67" s="113">
        <v>0.94449024520000002</v>
      </c>
      <c r="R67" s="105">
        <v>0.82290446429999997</v>
      </c>
      <c r="S67" s="105">
        <v>1.0840405685000001</v>
      </c>
      <c r="T67" s="105">
        <v>8.0179976E-3</v>
      </c>
      <c r="U67" s="107">
        <v>0.87648471490000002</v>
      </c>
      <c r="V67" s="105">
        <v>0.76409669000000002</v>
      </c>
      <c r="W67" s="105">
        <v>1.0054034594000001</v>
      </c>
      <c r="X67" s="105">
        <v>1.2049208964</v>
      </c>
      <c r="Y67" s="105">
        <v>1.0498094498999999</v>
      </c>
      <c r="Z67" s="105">
        <v>1.3829503695000001</v>
      </c>
      <c r="AA67" s="104">
        <v>165</v>
      </c>
      <c r="AB67" s="105">
        <v>20887.601301999999</v>
      </c>
      <c r="AC67" s="113">
        <v>0.72472383490000003</v>
      </c>
      <c r="AD67" s="105">
        <v>0.62180595709999997</v>
      </c>
      <c r="AE67" s="105">
        <v>0.84467610959999995</v>
      </c>
      <c r="AF67" s="105">
        <v>6.1085124900000003E-2</v>
      </c>
      <c r="AG67" s="107">
        <v>0.78994230889999995</v>
      </c>
      <c r="AH67" s="105">
        <v>0.67815571299999999</v>
      </c>
      <c r="AI67" s="105">
        <v>0.92015570960000004</v>
      </c>
      <c r="AJ67" s="105">
        <v>1.1576096827</v>
      </c>
      <c r="AK67" s="105">
        <v>0.99321777769999997</v>
      </c>
      <c r="AL67" s="105">
        <v>1.3492108250999999</v>
      </c>
      <c r="AM67" s="105">
        <v>1.1419748E-2</v>
      </c>
      <c r="AN67" s="105">
        <v>0.76731743770000005</v>
      </c>
      <c r="AO67" s="105">
        <v>0.62495948729999995</v>
      </c>
      <c r="AP67" s="105">
        <v>0.94210274760000001</v>
      </c>
      <c r="AQ67" s="105">
        <v>6.9305810000000001E-4</v>
      </c>
      <c r="AR67" s="105">
        <v>0.73055495349999999</v>
      </c>
      <c r="AS67" s="105">
        <v>0.60936299429999996</v>
      </c>
      <c r="AT67" s="105">
        <v>0.87584993690000001</v>
      </c>
      <c r="AU67" s="104">
        <v>1</v>
      </c>
      <c r="AV67" s="104" t="s">
        <v>26</v>
      </c>
      <c r="AW67" s="104" t="s">
        <v>26</v>
      </c>
      <c r="AX67" s="104" t="s">
        <v>224</v>
      </c>
      <c r="AY67" s="104" t="s">
        <v>26</v>
      </c>
      <c r="AZ67" s="104" t="s">
        <v>26</v>
      </c>
      <c r="BA67" s="104" t="s">
        <v>26</v>
      </c>
      <c r="BB67" s="104" t="s">
        <v>26</v>
      </c>
      <c r="BC67" s="114" t="s">
        <v>439</v>
      </c>
      <c r="BD67" s="115">
        <v>273</v>
      </c>
      <c r="BE67" s="115">
        <v>204</v>
      </c>
      <c r="BF67" s="115">
        <v>165</v>
      </c>
      <c r="BQ67" s="52"/>
    </row>
    <row r="68" spans="1:93" x14ac:dyDescent="0.3">
      <c r="A68" s="10"/>
      <c r="B68" t="s">
        <v>94</v>
      </c>
      <c r="C68" s="104">
        <v>197</v>
      </c>
      <c r="D68" s="105">
        <v>27034.981076</v>
      </c>
      <c r="E68" s="113">
        <v>0.99637261610000005</v>
      </c>
      <c r="F68" s="105">
        <v>0.86603010989999996</v>
      </c>
      <c r="G68" s="105">
        <v>1.1463324182000001</v>
      </c>
      <c r="H68" s="105">
        <v>0.1474837554</v>
      </c>
      <c r="I68" s="107">
        <v>0.72868554799999996</v>
      </c>
      <c r="J68" s="105">
        <v>0.63371583229999995</v>
      </c>
      <c r="K68" s="105">
        <v>0.83788758429999999</v>
      </c>
      <c r="L68" s="105">
        <v>1.1091717154</v>
      </c>
      <c r="M68" s="105">
        <v>0.96407316610000005</v>
      </c>
      <c r="N68" s="105">
        <v>1.2761084299000001</v>
      </c>
      <c r="O68" s="104">
        <v>189</v>
      </c>
      <c r="P68" s="105">
        <v>27084.538439</v>
      </c>
      <c r="Q68" s="113">
        <v>0.892210375</v>
      </c>
      <c r="R68" s="105">
        <v>0.7732272322</v>
      </c>
      <c r="S68" s="105">
        <v>1.0295024800999999</v>
      </c>
      <c r="T68" s="105">
        <v>7.6240459299999994E-2</v>
      </c>
      <c r="U68" s="107">
        <v>0.69781510369999999</v>
      </c>
      <c r="V68" s="105">
        <v>0.60509639230000001</v>
      </c>
      <c r="W68" s="105">
        <v>0.80474107139999995</v>
      </c>
      <c r="X68" s="105">
        <v>1.1382255457999999</v>
      </c>
      <c r="Y68" s="105">
        <v>0.98643438029999997</v>
      </c>
      <c r="Z68" s="105">
        <v>1.3133741269000001</v>
      </c>
      <c r="AA68" s="104">
        <v>163</v>
      </c>
      <c r="AB68" s="105">
        <v>28020.492805999998</v>
      </c>
      <c r="AC68" s="113">
        <v>0.67359738400000002</v>
      </c>
      <c r="AD68" s="105">
        <v>0.57740047419999996</v>
      </c>
      <c r="AE68" s="105">
        <v>0.78582103059999997</v>
      </c>
      <c r="AF68" s="105">
        <v>0.35184042469999999</v>
      </c>
      <c r="AG68" s="107">
        <v>0.58171710659999998</v>
      </c>
      <c r="AH68" s="105">
        <v>0.4989311105</v>
      </c>
      <c r="AI68" s="105">
        <v>0.67823951029999996</v>
      </c>
      <c r="AJ68" s="105">
        <v>1.0759448170999999</v>
      </c>
      <c r="AK68" s="105">
        <v>0.92228839129999995</v>
      </c>
      <c r="AL68" s="105">
        <v>1.2552009333</v>
      </c>
      <c r="AM68" s="105">
        <v>8.5524337000000006E-3</v>
      </c>
      <c r="AN68" s="105">
        <v>0.75497595959999997</v>
      </c>
      <c r="AO68" s="105">
        <v>0.61227370059999997</v>
      </c>
      <c r="AP68" s="105">
        <v>0.93093774730000001</v>
      </c>
      <c r="AQ68" s="105">
        <v>0.27816391200000001</v>
      </c>
      <c r="AR68" s="105">
        <v>0.89545854690000004</v>
      </c>
      <c r="AS68" s="105">
        <v>0.73345908019999995</v>
      </c>
      <c r="AT68" s="105">
        <v>1.0932389152999999</v>
      </c>
      <c r="AU68" s="104" t="s">
        <v>26</v>
      </c>
      <c r="AV68" s="104" t="s">
        <v>26</v>
      </c>
      <c r="AW68" s="104" t="s">
        <v>26</v>
      </c>
      <c r="AX68" s="104" t="s">
        <v>26</v>
      </c>
      <c r="AY68" s="104" t="s">
        <v>26</v>
      </c>
      <c r="AZ68" s="104" t="s">
        <v>26</v>
      </c>
      <c r="BA68" s="104" t="s">
        <v>26</v>
      </c>
      <c r="BB68" s="104" t="s">
        <v>26</v>
      </c>
      <c r="BC68" s="114" t="s">
        <v>26</v>
      </c>
      <c r="BD68" s="115">
        <v>197</v>
      </c>
      <c r="BE68" s="115">
        <v>189</v>
      </c>
      <c r="BF68" s="115">
        <v>163</v>
      </c>
    </row>
    <row r="69" spans="1:93" s="3" customFormat="1" x14ac:dyDescent="0.3">
      <c r="A69" s="10"/>
      <c r="B69" s="3" t="s">
        <v>182</v>
      </c>
      <c r="C69" s="110">
        <v>129</v>
      </c>
      <c r="D69" s="111">
        <v>23198.216565999999</v>
      </c>
      <c r="E69" s="106">
        <v>0.65377793920000005</v>
      </c>
      <c r="F69" s="111">
        <v>0.54991084990000005</v>
      </c>
      <c r="G69" s="111">
        <v>0.77726343070000004</v>
      </c>
      <c r="H69" s="111">
        <v>3.1880260000000002E-4</v>
      </c>
      <c r="I69" s="112">
        <v>0.55607722959999994</v>
      </c>
      <c r="J69" s="111">
        <v>0.467940888</v>
      </c>
      <c r="K69" s="111">
        <v>0.66081399009999997</v>
      </c>
      <c r="L69" s="111">
        <v>0.72779197920000005</v>
      </c>
      <c r="M69" s="111">
        <v>0.6121661223</v>
      </c>
      <c r="N69" s="111">
        <v>0.86525723290000001</v>
      </c>
      <c r="O69" s="110">
        <v>121</v>
      </c>
      <c r="P69" s="111">
        <v>21625.471022999998</v>
      </c>
      <c r="Q69" s="106">
        <v>0.56823015470000005</v>
      </c>
      <c r="R69" s="111">
        <v>0.47527786239999997</v>
      </c>
      <c r="S69" s="111">
        <v>0.67936155720000002</v>
      </c>
      <c r="T69" s="111">
        <v>4.157624E-4</v>
      </c>
      <c r="U69" s="112">
        <v>0.55952538500000004</v>
      </c>
      <c r="V69" s="111">
        <v>0.46820692870000002</v>
      </c>
      <c r="W69" s="111">
        <v>0.66865447150000001</v>
      </c>
      <c r="X69" s="111">
        <v>0.7249120791</v>
      </c>
      <c r="Y69" s="111">
        <v>0.60632942580000004</v>
      </c>
      <c r="Z69" s="111">
        <v>0.86668649109999996</v>
      </c>
      <c r="AA69" s="110">
        <v>118</v>
      </c>
      <c r="AB69" s="111">
        <v>20825.034838</v>
      </c>
      <c r="AC69" s="106">
        <v>0.50222545500000004</v>
      </c>
      <c r="AD69" s="111">
        <v>0.41910766799999999</v>
      </c>
      <c r="AE69" s="111">
        <v>0.60182723169999996</v>
      </c>
      <c r="AF69" s="111">
        <v>1.69645057E-2</v>
      </c>
      <c r="AG69" s="112">
        <v>0.56662570280000002</v>
      </c>
      <c r="AH69" s="111">
        <v>0.47308242810000001</v>
      </c>
      <c r="AI69" s="111">
        <v>0.67866542480000003</v>
      </c>
      <c r="AJ69" s="111">
        <v>0.80221047190000006</v>
      </c>
      <c r="AK69" s="111">
        <v>0.66944547870000004</v>
      </c>
      <c r="AL69" s="111">
        <v>0.96130553080000003</v>
      </c>
      <c r="AM69" s="111">
        <v>0.33989550140000002</v>
      </c>
      <c r="AN69" s="111">
        <v>0.88384161029999997</v>
      </c>
      <c r="AO69" s="111">
        <v>0.685875491</v>
      </c>
      <c r="AP69" s="111">
        <v>1.1389472322</v>
      </c>
      <c r="AQ69" s="111">
        <v>0.26780795099999999</v>
      </c>
      <c r="AR69" s="111">
        <v>0.8691485605</v>
      </c>
      <c r="AS69" s="111">
        <v>0.67821640949999995</v>
      </c>
      <c r="AT69" s="111">
        <v>1.1138321184</v>
      </c>
      <c r="AU69" s="110">
        <v>1</v>
      </c>
      <c r="AV69" s="110">
        <v>2</v>
      </c>
      <c r="AW69" s="110" t="s">
        <v>26</v>
      </c>
      <c r="AX69" s="110" t="s">
        <v>26</v>
      </c>
      <c r="AY69" s="110" t="s">
        <v>26</v>
      </c>
      <c r="AZ69" s="110" t="s">
        <v>26</v>
      </c>
      <c r="BA69" s="110" t="s">
        <v>26</v>
      </c>
      <c r="BB69" s="110" t="s">
        <v>26</v>
      </c>
      <c r="BC69" s="108" t="s">
        <v>428</v>
      </c>
      <c r="BD69" s="109">
        <v>129</v>
      </c>
      <c r="BE69" s="109">
        <v>121</v>
      </c>
      <c r="BF69" s="109">
        <v>118</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4">
        <v>19</v>
      </c>
      <c r="D70" s="105">
        <v>3667.8083614000002</v>
      </c>
      <c r="E70" s="113">
        <v>1.2059519126</v>
      </c>
      <c r="F70" s="105">
        <v>0.76907645089999999</v>
      </c>
      <c r="G70" s="105">
        <v>1.8909953799000001</v>
      </c>
      <c r="H70" s="105">
        <v>0.1994102962</v>
      </c>
      <c r="I70" s="107">
        <v>0.5180205215</v>
      </c>
      <c r="J70" s="105">
        <v>0.3304212258</v>
      </c>
      <c r="K70" s="105">
        <v>0.81213081880000004</v>
      </c>
      <c r="L70" s="105">
        <v>1.3424774327</v>
      </c>
      <c r="M70" s="105">
        <v>0.85614340720000004</v>
      </c>
      <c r="N70" s="105">
        <v>2.1050745028</v>
      </c>
      <c r="O70" s="104">
        <v>18</v>
      </c>
      <c r="P70" s="105">
        <v>3727.6520024000001</v>
      </c>
      <c r="Q70" s="113">
        <v>0.9388001856</v>
      </c>
      <c r="R70" s="105">
        <v>0.59137424930000004</v>
      </c>
      <c r="S70" s="105">
        <v>1.4903350790000001</v>
      </c>
      <c r="T70" s="105">
        <v>0.44430556599999999</v>
      </c>
      <c r="U70" s="107">
        <v>0.48287769320000001</v>
      </c>
      <c r="V70" s="105">
        <v>0.30423348729999999</v>
      </c>
      <c r="W70" s="105">
        <v>0.76642077980000001</v>
      </c>
      <c r="X70" s="105">
        <v>1.1976618783999999</v>
      </c>
      <c r="Y70" s="105">
        <v>0.75443785070000002</v>
      </c>
      <c r="Z70" s="105">
        <v>1.9012751993999999</v>
      </c>
      <c r="AA70" s="104">
        <v>22</v>
      </c>
      <c r="AB70" s="105">
        <v>3178.2097687</v>
      </c>
      <c r="AC70" s="113">
        <v>1.1432532434</v>
      </c>
      <c r="AD70" s="105">
        <v>0.75260559599999999</v>
      </c>
      <c r="AE70" s="105">
        <v>1.7366705555999999</v>
      </c>
      <c r="AF70" s="105">
        <v>4.7570709999999999E-3</v>
      </c>
      <c r="AG70" s="107">
        <v>0.69221359199999999</v>
      </c>
      <c r="AH70" s="105">
        <v>0.45578847960000002</v>
      </c>
      <c r="AI70" s="105">
        <v>1.0512763669</v>
      </c>
      <c r="AJ70" s="105">
        <v>1.8261315009000001</v>
      </c>
      <c r="AK70" s="105">
        <v>1.2021455391</v>
      </c>
      <c r="AL70" s="105">
        <v>2.7740037709999998</v>
      </c>
      <c r="AM70" s="105">
        <v>0.53529637269999997</v>
      </c>
      <c r="AN70" s="105">
        <v>1.2177812285</v>
      </c>
      <c r="AO70" s="105">
        <v>0.65318973540000003</v>
      </c>
      <c r="AP70" s="105">
        <v>2.2703833818999999</v>
      </c>
      <c r="AQ70" s="105">
        <v>0.4464489432</v>
      </c>
      <c r="AR70" s="105">
        <v>0.77847232200000005</v>
      </c>
      <c r="AS70" s="105">
        <v>0.40857047210000003</v>
      </c>
      <c r="AT70" s="105">
        <v>1.4832671411</v>
      </c>
      <c r="AU70" s="104" t="s">
        <v>26</v>
      </c>
      <c r="AV70" s="104" t="s">
        <v>26</v>
      </c>
      <c r="AW70" s="104">
        <v>3</v>
      </c>
      <c r="AX70" s="104" t="s">
        <v>26</v>
      </c>
      <c r="AY70" s="104" t="s">
        <v>26</v>
      </c>
      <c r="AZ70" s="104" t="s">
        <v>26</v>
      </c>
      <c r="BA70" s="104" t="s">
        <v>26</v>
      </c>
      <c r="BB70" s="104" t="s">
        <v>26</v>
      </c>
      <c r="BC70" s="114">
        <v>-3</v>
      </c>
      <c r="BD70" s="115">
        <v>19</v>
      </c>
      <c r="BE70" s="115">
        <v>18</v>
      </c>
      <c r="BF70" s="115">
        <v>22</v>
      </c>
    </row>
    <row r="71" spans="1:93" x14ac:dyDescent="0.3">
      <c r="A71" s="10"/>
      <c r="B71" t="s">
        <v>183</v>
      </c>
      <c r="C71" s="104">
        <v>167</v>
      </c>
      <c r="D71" s="105">
        <v>36588.318705999998</v>
      </c>
      <c r="E71" s="113">
        <v>0.93797083169999995</v>
      </c>
      <c r="F71" s="105">
        <v>0.80553878249999999</v>
      </c>
      <c r="G71" s="105">
        <v>1.0921749519999999</v>
      </c>
      <c r="H71" s="105">
        <v>0.57791984490000003</v>
      </c>
      <c r="I71" s="107">
        <v>0.4564298276</v>
      </c>
      <c r="J71" s="105">
        <v>0.39219862319999999</v>
      </c>
      <c r="K71" s="105">
        <v>0.53118031330000004</v>
      </c>
      <c r="L71" s="105">
        <v>1.0441582792999999</v>
      </c>
      <c r="M71" s="105">
        <v>0.89673363029999997</v>
      </c>
      <c r="N71" s="105">
        <v>1.2158198102</v>
      </c>
      <c r="O71" s="104">
        <v>135</v>
      </c>
      <c r="P71" s="105">
        <v>35427.177184</v>
      </c>
      <c r="Q71" s="113">
        <v>0.63394973229999996</v>
      </c>
      <c r="R71" s="105">
        <v>0.53528001410000003</v>
      </c>
      <c r="S71" s="105">
        <v>0.750807526</v>
      </c>
      <c r="T71" s="105">
        <v>1.39295622E-2</v>
      </c>
      <c r="U71" s="107">
        <v>0.3810633833</v>
      </c>
      <c r="V71" s="105">
        <v>0.32191221370000001</v>
      </c>
      <c r="W71" s="105">
        <v>0.45108354369999998</v>
      </c>
      <c r="X71" s="105">
        <v>0.80875295810000003</v>
      </c>
      <c r="Y71" s="105">
        <v>0.68287637450000005</v>
      </c>
      <c r="Z71" s="105">
        <v>0.95783273769999999</v>
      </c>
      <c r="AA71" s="104">
        <v>188</v>
      </c>
      <c r="AB71" s="105">
        <v>32617.214230000001</v>
      </c>
      <c r="AC71" s="113">
        <v>0.77764144749999997</v>
      </c>
      <c r="AD71" s="105">
        <v>0.67363366430000005</v>
      </c>
      <c r="AE71" s="105">
        <v>0.89770783870000004</v>
      </c>
      <c r="AF71" s="105">
        <v>3.0771539999999999E-3</v>
      </c>
      <c r="AG71" s="107">
        <v>0.57638276119999998</v>
      </c>
      <c r="AH71" s="105">
        <v>0.49960954880000003</v>
      </c>
      <c r="AI71" s="105">
        <v>0.66495343849999999</v>
      </c>
      <c r="AJ71" s="105">
        <v>1.2421355915000001</v>
      </c>
      <c r="AK71" s="105">
        <v>1.0760027681</v>
      </c>
      <c r="AL71" s="105">
        <v>1.4339190133999999</v>
      </c>
      <c r="AM71" s="105">
        <v>7.0153494100000005E-2</v>
      </c>
      <c r="AN71" s="105">
        <v>1.2266610549999999</v>
      </c>
      <c r="AO71" s="105">
        <v>0.98332622280000004</v>
      </c>
      <c r="AP71" s="105">
        <v>1.5302117537</v>
      </c>
      <c r="AQ71" s="105">
        <v>7.1247879999999995E-4</v>
      </c>
      <c r="AR71" s="105">
        <v>0.67587361030000004</v>
      </c>
      <c r="AS71" s="105">
        <v>0.53870044520000004</v>
      </c>
      <c r="AT71" s="105">
        <v>0.84797616399999998</v>
      </c>
      <c r="AU71" s="104" t="s">
        <v>26</v>
      </c>
      <c r="AV71" s="104" t="s">
        <v>26</v>
      </c>
      <c r="AW71" s="104">
        <v>3</v>
      </c>
      <c r="AX71" s="104" t="s">
        <v>224</v>
      </c>
      <c r="AY71" s="104" t="s">
        <v>26</v>
      </c>
      <c r="AZ71" s="104" t="s">
        <v>26</v>
      </c>
      <c r="BA71" s="104" t="s">
        <v>26</v>
      </c>
      <c r="BB71" s="104" t="s">
        <v>26</v>
      </c>
      <c r="BC71" s="114" t="s">
        <v>441</v>
      </c>
      <c r="BD71" s="115">
        <v>167</v>
      </c>
      <c r="BE71" s="115">
        <v>135</v>
      </c>
      <c r="BF71" s="115">
        <v>188</v>
      </c>
    </row>
    <row r="72" spans="1:93" x14ac:dyDescent="0.3">
      <c r="A72" s="10"/>
      <c r="B72" t="s">
        <v>184</v>
      </c>
      <c r="C72" s="104">
        <v>172</v>
      </c>
      <c r="D72" s="105">
        <v>29966.056539000001</v>
      </c>
      <c r="E72" s="113">
        <v>0.91162188</v>
      </c>
      <c r="F72" s="105">
        <v>0.78466557920000002</v>
      </c>
      <c r="G72" s="105">
        <v>1.0591192911</v>
      </c>
      <c r="H72" s="105">
        <v>0.8474704032</v>
      </c>
      <c r="I72" s="107">
        <v>0.57398276540000004</v>
      </c>
      <c r="J72" s="105">
        <v>0.49430538660000001</v>
      </c>
      <c r="K72" s="105">
        <v>0.66650338819999999</v>
      </c>
      <c r="L72" s="105">
        <v>1.0148263691999999</v>
      </c>
      <c r="M72" s="105">
        <v>0.87349737679999995</v>
      </c>
      <c r="N72" s="105">
        <v>1.1790219260999999</v>
      </c>
      <c r="O72" s="104">
        <v>185</v>
      </c>
      <c r="P72" s="105">
        <v>28334.393599999999</v>
      </c>
      <c r="Q72" s="113">
        <v>0.85937149889999997</v>
      </c>
      <c r="R72" s="105">
        <v>0.74363076849999998</v>
      </c>
      <c r="S72" s="105">
        <v>0.99312643369999998</v>
      </c>
      <c r="T72" s="105">
        <v>0.21272528769999999</v>
      </c>
      <c r="U72" s="107">
        <v>0.65291674359999996</v>
      </c>
      <c r="V72" s="105">
        <v>0.56529640530000003</v>
      </c>
      <c r="W72" s="105">
        <v>0.75411814050000003</v>
      </c>
      <c r="X72" s="105">
        <v>1.0963317854000001</v>
      </c>
      <c r="Y72" s="105">
        <v>0.94867708449999999</v>
      </c>
      <c r="Z72" s="105">
        <v>1.2669678685000001</v>
      </c>
      <c r="AA72" s="104">
        <v>177</v>
      </c>
      <c r="AB72" s="105">
        <v>26657.566337</v>
      </c>
      <c r="AC72" s="113">
        <v>0.72109988309999995</v>
      </c>
      <c r="AD72" s="105">
        <v>0.62194733199999996</v>
      </c>
      <c r="AE72" s="105">
        <v>0.83605960619999997</v>
      </c>
      <c r="AF72" s="105">
        <v>6.1095196900000003E-2</v>
      </c>
      <c r="AG72" s="107">
        <v>0.66397659019999999</v>
      </c>
      <c r="AH72" s="105">
        <v>0.57302364360000002</v>
      </c>
      <c r="AI72" s="105">
        <v>0.76936600649999998</v>
      </c>
      <c r="AJ72" s="105">
        <v>1.1518211031000001</v>
      </c>
      <c r="AK72" s="105">
        <v>0.99344359739999999</v>
      </c>
      <c r="AL72" s="105">
        <v>1.3354475855000001</v>
      </c>
      <c r="AM72" s="105">
        <v>9.5235307599999999E-2</v>
      </c>
      <c r="AN72" s="105">
        <v>0.83910146429999999</v>
      </c>
      <c r="AO72" s="105">
        <v>0.68283427640000005</v>
      </c>
      <c r="AP72" s="105">
        <v>1.0311305271</v>
      </c>
      <c r="AQ72" s="105">
        <v>0.57736517809999999</v>
      </c>
      <c r="AR72" s="105">
        <v>0.94268415210000001</v>
      </c>
      <c r="AS72" s="105">
        <v>0.76595773219999996</v>
      </c>
      <c r="AT72" s="105">
        <v>1.1601859647999999</v>
      </c>
      <c r="AU72" s="104" t="s">
        <v>26</v>
      </c>
      <c r="AV72" s="104" t="s">
        <v>26</v>
      </c>
      <c r="AW72" s="104" t="s">
        <v>26</v>
      </c>
      <c r="AX72" s="104" t="s">
        <v>26</v>
      </c>
      <c r="AY72" s="104" t="s">
        <v>26</v>
      </c>
      <c r="AZ72" s="104" t="s">
        <v>26</v>
      </c>
      <c r="BA72" s="104" t="s">
        <v>26</v>
      </c>
      <c r="BB72" s="104" t="s">
        <v>26</v>
      </c>
      <c r="BC72" s="114" t="s">
        <v>26</v>
      </c>
      <c r="BD72" s="115">
        <v>172</v>
      </c>
      <c r="BE72" s="115">
        <v>185</v>
      </c>
      <c r="BF72" s="115">
        <v>177</v>
      </c>
    </row>
    <row r="73" spans="1:93" x14ac:dyDescent="0.3">
      <c r="A73" s="10"/>
      <c r="B73" t="s">
        <v>186</v>
      </c>
      <c r="C73" s="104">
        <v>18</v>
      </c>
      <c r="D73" s="105">
        <v>4056.9666891000002</v>
      </c>
      <c r="E73" s="113">
        <v>1.0225230186000001</v>
      </c>
      <c r="F73" s="105">
        <v>0.64412079219999996</v>
      </c>
      <c r="G73" s="105">
        <v>1.6232255443000001</v>
      </c>
      <c r="H73" s="105">
        <v>0.58279794200000001</v>
      </c>
      <c r="I73" s="107">
        <v>0.44368123720000002</v>
      </c>
      <c r="J73" s="105">
        <v>0.27953805269999998</v>
      </c>
      <c r="K73" s="105">
        <v>0.70420838360000004</v>
      </c>
      <c r="L73" s="105">
        <v>1.1382825985</v>
      </c>
      <c r="M73" s="105">
        <v>0.71704154899999994</v>
      </c>
      <c r="N73" s="105">
        <v>1.8069905098000001</v>
      </c>
      <c r="O73" s="104">
        <v>13</v>
      </c>
      <c r="P73" s="105">
        <v>3582.5297178000001</v>
      </c>
      <c r="Q73" s="113">
        <v>0.66509340910000003</v>
      </c>
      <c r="R73" s="105">
        <v>0.38613193829999998</v>
      </c>
      <c r="S73" s="105">
        <v>1.1455909210999999</v>
      </c>
      <c r="T73" s="105">
        <v>0.55368954749999999</v>
      </c>
      <c r="U73" s="107">
        <v>0.36287207710000002</v>
      </c>
      <c r="V73" s="105">
        <v>0.21070397029999999</v>
      </c>
      <c r="W73" s="105">
        <v>0.62493432920000003</v>
      </c>
      <c r="X73" s="105">
        <v>0.84848409049999995</v>
      </c>
      <c r="Y73" s="105">
        <v>0.49260269600000001</v>
      </c>
      <c r="Z73" s="105">
        <v>1.4614724149</v>
      </c>
      <c r="AA73" s="104">
        <v>15</v>
      </c>
      <c r="AB73" s="105">
        <v>3310.2344112999999</v>
      </c>
      <c r="AC73" s="113">
        <v>0.63401547110000001</v>
      </c>
      <c r="AD73" s="105">
        <v>0.38215781310000002</v>
      </c>
      <c r="AE73" s="105">
        <v>1.0518576454999999</v>
      </c>
      <c r="AF73" s="105">
        <v>0.96096950449999996</v>
      </c>
      <c r="AG73" s="107">
        <v>0.45314011450000002</v>
      </c>
      <c r="AH73" s="105">
        <v>0.2731827148</v>
      </c>
      <c r="AI73" s="105">
        <v>0.75164332219999996</v>
      </c>
      <c r="AJ73" s="105">
        <v>1.0127201742</v>
      </c>
      <c r="AK73" s="105">
        <v>0.61042505229999999</v>
      </c>
      <c r="AL73" s="105">
        <v>1.6801442655000001</v>
      </c>
      <c r="AM73" s="105">
        <v>0.89950511570000002</v>
      </c>
      <c r="AN73" s="105">
        <v>0.95327282219999998</v>
      </c>
      <c r="AO73" s="105">
        <v>0.45359559589999998</v>
      </c>
      <c r="AP73" s="105">
        <v>2.0033904248000001</v>
      </c>
      <c r="AQ73" s="105">
        <v>0.2373361823</v>
      </c>
      <c r="AR73" s="105">
        <v>0.650443459</v>
      </c>
      <c r="AS73" s="105">
        <v>0.31870724810000001</v>
      </c>
      <c r="AT73" s="105">
        <v>1.3274774759000001</v>
      </c>
      <c r="AU73" s="104" t="s">
        <v>26</v>
      </c>
      <c r="AV73" s="104" t="s">
        <v>26</v>
      </c>
      <c r="AW73" s="104" t="s">
        <v>26</v>
      </c>
      <c r="AX73" s="104" t="s">
        <v>26</v>
      </c>
      <c r="AY73" s="104" t="s">
        <v>26</v>
      </c>
      <c r="AZ73" s="104" t="s">
        <v>26</v>
      </c>
      <c r="BA73" s="104" t="s">
        <v>26</v>
      </c>
      <c r="BB73" s="104" t="s">
        <v>26</v>
      </c>
      <c r="BC73" s="114" t="s">
        <v>26</v>
      </c>
      <c r="BD73" s="115">
        <v>18</v>
      </c>
      <c r="BE73" s="115">
        <v>13</v>
      </c>
      <c r="BF73" s="115">
        <v>15</v>
      </c>
    </row>
    <row r="74" spans="1:93" x14ac:dyDescent="0.3">
      <c r="A74" s="10"/>
      <c r="B74" t="s">
        <v>185</v>
      </c>
      <c r="C74" s="104">
        <v>10</v>
      </c>
      <c r="D74" s="105">
        <v>4028.3493899</v>
      </c>
      <c r="E74" s="113">
        <v>0.44888083670000001</v>
      </c>
      <c r="F74" s="105">
        <v>0.2414917483</v>
      </c>
      <c r="G74" s="105">
        <v>0.8343722174</v>
      </c>
      <c r="H74" s="105">
        <v>2.82799221E-2</v>
      </c>
      <c r="I74" s="107">
        <v>0.24824063239999999</v>
      </c>
      <c r="J74" s="105">
        <v>0.13356704150000001</v>
      </c>
      <c r="K74" s="105">
        <v>0.4613668977</v>
      </c>
      <c r="L74" s="105">
        <v>0.49969852609999998</v>
      </c>
      <c r="M74" s="105">
        <v>0.26883096989999999</v>
      </c>
      <c r="N74" s="105">
        <v>0.92883129139999998</v>
      </c>
      <c r="O74" s="104">
        <v>22</v>
      </c>
      <c r="P74" s="105">
        <v>3343.4737181</v>
      </c>
      <c r="Q74" s="113">
        <v>0.90380664349999995</v>
      </c>
      <c r="R74" s="105">
        <v>0.59499683849999996</v>
      </c>
      <c r="S74" s="105">
        <v>1.3728920828</v>
      </c>
      <c r="T74" s="105">
        <v>0.50443309650000001</v>
      </c>
      <c r="U74" s="107">
        <v>0.65799829320000003</v>
      </c>
      <c r="V74" s="105">
        <v>0.4332593944</v>
      </c>
      <c r="W74" s="105">
        <v>0.9993130201</v>
      </c>
      <c r="X74" s="105">
        <v>1.1530193313999999</v>
      </c>
      <c r="Y74" s="105">
        <v>0.75905932070000004</v>
      </c>
      <c r="Z74" s="105">
        <v>1.7514488556000001</v>
      </c>
      <c r="AA74" s="104">
        <v>25</v>
      </c>
      <c r="AB74" s="105">
        <v>2823.3794071000002</v>
      </c>
      <c r="AC74" s="113">
        <v>0.95323995900000003</v>
      </c>
      <c r="AD74" s="105">
        <v>0.64396551120000001</v>
      </c>
      <c r="AE74" s="105">
        <v>1.4110482681000001</v>
      </c>
      <c r="AF74" s="105">
        <v>3.5646183599999999E-2</v>
      </c>
      <c r="AG74" s="107">
        <v>0.88546370839999999</v>
      </c>
      <c r="AH74" s="105">
        <v>0.59831578019999998</v>
      </c>
      <c r="AI74" s="105">
        <v>1.3104216950000001</v>
      </c>
      <c r="AJ74" s="105">
        <v>1.5226211052</v>
      </c>
      <c r="AK74" s="105">
        <v>1.0286134872999999</v>
      </c>
      <c r="AL74" s="105">
        <v>2.2538835612999999</v>
      </c>
      <c r="AM74" s="105">
        <v>0.85545480380000005</v>
      </c>
      <c r="AN74" s="105">
        <v>1.0546945697000001</v>
      </c>
      <c r="AO74" s="105">
        <v>0.59469908640000002</v>
      </c>
      <c r="AP74" s="105">
        <v>1.8704932641000001</v>
      </c>
      <c r="AQ74" s="105">
        <v>6.6499842500000003E-2</v>
      </c>
      <c r="AR74" s="105">
        <v>2.0134667590999999</v>
      </c>
      <c r="AS74" s="105">
        <v>0.95347274500000001</v>
      </c>
      <c r="AT74" s="105">
        <v>4.251876534</v>
      </c>
      <c r="AU74" s="104" t="s">
        <v>26</v>
      </c>
      <c r="AV74" s="104" t="s">
        <v>26</v>
      </c>
      <c r="AW74" s="104" t="s">
        <v>26</v>
      </c>
      <c r="AX74" s="104" t="s">
        <v>26</v>
      </c>
      <c r="AY74" s="104" t="s">
        <v>26</v>
      </c>
      <c r="AZ74" s="104" t="s">
        <v>26</v>
      </c>
      <c r="BA74" s="104" t="s">
        <v>26</v>
      </c>
      <c r="BB74" s="104" t="s">
        <v>26</v>
      </c>
      <c r="BC74" s="114" t="s">
        <v>26</v>
      </c>
      <c r="BD74" s="115">
        <v>10</v>
      </c>
      <c r="BE74" s="115">
        <v>22</v>
      </c>
      <c r="BF74" s="115">
        <v>25</v>
      </c>
    </row>
    <row r="75" spans="1:93" x14ac:dyDescent="0.3">
      <c r="A75" s="10"/>
      <c r="B75" t="s">
        <v>187</v>
      </c>
      <c r="C75" s="104">
        <v>20</v>
      </c>
      <c r="D75" s="105">
        <v>3805.8697431999999</v>
      </c>
      <c r="E75" s="113">
        <v>0.84765460800000003</v>
      </c>
      <c r="F75" s="105">
        <v>0.54677199629999995</v>
      </c>
      <c r="G75" s="105">
        <v>1.3141096093</v>
      </c>
      <c r="H75" s="105">
        <v>0.79530222429999997</v>
      </c>
      <c r="I75" s="107">
        <v>0.52550405950000001</v>
      </c>
      <c r="J75" s="105">
        <v>0.33903272779999999</v>
      </c>
      <c r="K75" s="105">
        <v>0.8145364558</v>
      </c>
      <c r="L75" s="105">
        <v>0.94361737810000001</v>
      </c>
      <c r="M75" s="105">
        <v>0.60867191980000002</v>
      </c>
      <c r="N75" s="105">
        <v>1.4628796357</v>
      </c>
      <c r="O75" s="104">
        <v>27</v>
      </c>
      <c r="P75" s="105">
        <v>3428.6633431</v>
      </c>
      <c r="Q75" s="113">
        <v>1.0777269338</v>
      </c>
      <c r="R75" s="105">
        <v>0.73892665560000004</v>
      </c>
      <c r="S75" s="105">
        <v>1.5718682429999999</v>
      </c>
      <c r="T75" s="105">
        <v>9.8250326999999998E-2</v>
      </c>
      <c r="U75" s="107">
        <v>0.78747888899999996</v>
      </c>
      <c r="V75" s="105">
        <v>0.54003897779999999</v>
      </c>
      <c r="W75" s="105">
        <v>1.1482930419999999</v>
      </c>
      <c r="X75" s="105">
        <v>1.3748958337999999</v>
      </c>
      <c r="Y75" s="105">
        <v>0.94267587490000004</v>
      </c>
      <c r="Z75" s="105">
        <v>2.0052900513999998</v>
      </c>
      <c r="AA75" s="104">
        <v>24</v>
      </c>
      <c r="AB75" s="105">
        <v>3212.3932181</v>
      </c>
      <c r="AC75" s="113">
        <v>0.90042211319999998</v>
      </c>
      <c r="AD75" s="105">
        <v>0.60338953799999995</v>
      </c>
      <c r="AE75" s="105">
        <v>1.3436759023</v>
      </c>
      <c r="AF75" s="105">
        <v>7.5167986399999998E-2</v>
      </c>
      <c r="AG75" s="107">
        <v>0.7471065455</v>
      </c>
      <c r="AH75" s="105">
        <v>0.50076244810000003</v>
      </c>
      <c r="AI75" s="105">
        <v>1.1146366754999999</v>
      </c>
      <c r="AJ75" s="105">
        <v>1.4382545551999999</v>
      </c>
      <c r="AK75" s="105">
        <v>0.96380102059999995</v>
      </c>
      <c r="AL75" s="105">
        <v>2.1462689097999998</v>
      </c>
      <c r="AM75" s="105">
        <v>0.52171260119999996</v>
      </c>
      <c r="AN75" s="105">
        <v>0.83548261160000004</v>
      </c>
      <c r="AO75" s="105">
        <v>0.48210230469999998</v>
      </c>
      <c r="AP75" s="105">
        <v>1.4478901831</v>
      </c>
      <c r="AQ75" s="105">
        <v>0.41566639179999998</v>
      </c>
      <c r="AR75" s="105">
        <v>1.2714222557999999</v>
      </c>
      <c r="AS75" s="105">
        <v>0.71312779859999997</v>
      </c>
      <c r="AT75" s="105">
        <v>2.2667950342999998</v>
      </c>
      <c r="AU75" s="104" t="s">
        <v>26</v>
      </c>
      <c r="AV75" s="104" t="s">
        <v>26</v>
      </c>
      <c r="AW75" s="104" t="s">
        <v>26</v>
      </c>
      <c r="AX75" s="104" t="s">
        <v>26</v>
      </c>
      <c r="AY75" s="104" t="s">
        <v>26</v>
      </c>
      <c r="AZ75" s="104" t="s">
        <v>26</v>
      </c>
      <c r="BA75" s="104" t="s">
        <v>26</v>
      </c>
      <c r="BB75" s="104" t="s">
        <v>26</v>
      </c>
      <c r="BC75" s="114" t="s">
        <v>26</v>
      </c>
      <c r="BD75" s="115">
        <v>20</v>
      </c>
      <c r="BE75" s="115">
        <v>27</v>
      </c>
      <c r="BF75" s="115">
        <v>24</v>
      </c>
      <c r="BQ75" s="52"/>
      <c r="CC75" s="4"/>
      <c r="CO75" s="4"/>
    </row>
    <row r="76" spans="1:93" x14ac:dyDescent="0.3">
      <c r="A76" s="10"/>
      <c r="B76" t="s">
        <v>188</v>
      </c>
      <c r="C76" s="104">
        <v>98</v>
      </c>
      <c r="D76" s="105">
        <v>10566.840227999999</v>
      </c>
      <c r="E76" s="113">
        <v>2.5164988481999999</v>
      </c>
      <c r="F76" s="105">
        <v>2.0636059766999999</v>
      </c>
      <c r="G76" s="105">
        <v>3.0687866405999999</v>
      </c>
      <c r="H76" s="105">
        <v>2.5466120000000002E-24</v>
      </c>
      <c r="I76" s="107">
        <v>0.92742956160000001</v>
      </c>
      <c r="J76" s="105">
        <v>0.76084570669999996</v>
      </c>
      <c r="K76" s="105">
        <v>1.1304862263</v>
      </c>
      <c r="L76" s="105">
        <v>2.8013910650999998</v>
      </c>
      <c r="M76" s="105">
        <v>2.2972263029</v>
      </c>
      <c r="N76" s="105">
        <v>3.4162032230000001</v>
      </c>
      <c r="O76" s="104">
        <v>57</v>
      </c>
      <c r="P76" s="105">
        <v>8856.9659030999992</v>
      </c>
      <c r="Q76" s="113">
        <v>1.2839883146</v>
      </c>
      <c r="R76" s="105">
        <v>0.99009065880000002</v>
      </c>
      <c r="S76" s="105">
        <v>1.6651262966</v>
      </c>
      <c r="T76" s="105">
        <v>1.983349E-4</v>
      </c>
      <c r="U76" s="107">
        <v>0.64356124459999997</v>
      </c>
      <c r="V76" s="105">
        <v>0.49641567250000002</v>
      </c>
      <c r="W76" s="105">
        <v>0.83432312580000001</v>
      </c>
      <c r="X76" s="105">
        <v>1.6380310531</v>
      </c>
      <c r="Y76" s="105">
        <v>1.2630950189000001</v>
      </c>
      <c r="Z76" s="105">
        <v>2.1242627757000001</v>
      </c>
      <c r="AA76" s="104">
        <v>62</v>
      </c>
      <c r="AB76" s="105">
        <v>8828.9663223000007</v>
      </c>
      <c r="AC76" s="113">
        <v>1.0811589526000001</v>
      </c>
      <c r="AD76" s="105">
        <v>0.84260956509999996</v>
      </c>
      <c r="AE76" s="105">
        <v>1.3872435459000001</v>
      </c>
      <c r="AF76" s="105">
        <v>1.7419699999999999E-5</v>
      </c>
      <c r="AG76" s="107">
        <v>0.70223396189999998</v>
      </c>
      <c r="AH76" s="105">
        <v>0.54749369879999998</v>
      </c>
      <c r="AI76" s="105">
        <v>0.90070906439999998</v>
      </c>
      <c r="AJ76" s="105">
        <v>1.7269475791</v>
      </c>
      <c r="AK76" s="105">
        <v>1.3459099099</v>
      </c>
      <c r="AL76" s="105">
        <v>2.2158600059000002</v>
      </c>
      <c r="AM76" s="105">
        <v>0.34877302240000002</v>
      </c>
      <c r="AN76" s="105">
        <v>0.84203176960000004</v>
      </c>
      <c r="AO76" s="105">
        <v>0.58766536089999999</v>
      </c>
      <c r="AP76" s="105">
        <v>1.2064987119999999</v>
      </c>
      <c r="AQ76" s="105">
        <v>5.3570099999999997E-5</v>
      </c>
      <c r="AR76" s="105">
        <v>0.51022805569999996</v>
      </c>
      <c r="AS76" s="105">
        <v>0.36810434520000002</v>
      </c>
      <c r="AT76" s="105">
        <v>0.70722519910000003</v>
      </c>
      <c r="AU76" s="104">
        <v>1</v>
      </c>
      <c r="AV76" s="104">
        <v>2</v>
      </c>
      <c r="AW76" s="104">
        <v>3</v>
      </c>
      <c r="AX76" s="104" t="s">
        <v>224</v>
      </c>
      <c r="AY76" s="104" t="s">
        <v>26</v>
      </c>
      <c r="AZ76" s="104" t="s">
        <v>26</v>
      </c>
      <c r="BA76" s="104" t="s">
        <v>26</v>
      </c>
      <c r="BB76" s="104" t="s">
        <v>26</v>
      </c>
      <c r="BC76" s="114" t="s">
        <v>442</v>
      </c>
      <c r="BD76" s="115">
        <v>98</v>
      </c>
      <c r="BE76" s="115">
        <v>57</v>
      </c>
      <c r="BF76" s="115">
        <v>62</v>
      </c>
      <c r="BQ76" s="52"/>
      <c r="CC76" s="4"/>
      <c r="CO76" s="4"/>
    </row>
    <row r="77" spans="1:93" x14ac:dyDescent="0.3">
      <c r="A77" s="10"/>
      <c r="B77" t="s">
        <v>191</v>
      </c>
      <c r="C77" s="104">
        <v>127</v>
      </c>
      <c r="D77" s="105">
        <v>13193.267827</v>
      </c>
      <c r="E77" s="113">
        <v>2.4628020567000002</v>
      </c>
      <c r="F77" s="105">
        <v>2.0686579618000001</v>
      </c>
      <c r="G77" s="105">
        <v>2.9320429393</v>
      </c>
      <c r="H77" s="105">
        <v>8.8634079999999997E-30</v>
      </c>
      <c r="I77" s="107">
        <v>0.96261215690000002</v>
      </c>
      <c r="J77" s="105">
        <v>0.80894578989999999</v>
      </c>
      <c r="K77" s="105">
        <v>1.1454688018000001</v>
      </c>
      <c r="L77" s="105">
        <v>2.7416152730999999</v>
      </c>
      <c r="M77" s="105">
        <v>2.3028502219</v>
      </c>
      <c r="N77" s="105">
        <v>3.2639788007999999</v>
      </c>
      <c r="O77" s="104">
        <v>82</v>
      </c>
      <c r="P77" s="105">
        <v>12178.087754</v>
      </c>
      <c r="Q77" s="113">
        <v>1.3369630322999999</v>
      </c>
      <c r="R77" s="105">
        <v>1.0763403534</v>
      </c>
      <c r="S77" s="105">
        <v>1.6606923117000001</v>
      </c>
      <c r="T77" s="105">
        <v>1.3919856E-6</v>
      </c>
      <c r="U77" s="107">
        <v>0.67334052489999996</v>
      </c>
      <c r="V77" s="105">
        <v>0.54229458490000004</v>
      </c>
      <c r="W77" s="105">
        <v>0.83605382589999999</v>
      </c>
      <c r="X77" s="105">
        <v>1.7056128461</v>
      </c>
      <c r="Y77" s="105">
        <v>1.3731269222</v>
      </c>
      <c r="Z77" s="105">
        <v>2.1186061782999999</v>
      </c>
      <c r="AA77" s="104">
        <v>72</v>
      </c>
      <c r="AB77" s="105">
        <v>11374.958462000001</v>
      </c>
      <c r="AC77" s="113">
        <v>0.96299565600000003</v>
      </c>
      <c r="AD77" s="105">
        <v>0.76407447829999997</v>
      </c>
      <c r="AE77" s="105">
        <v>1.2137045011000001</v>
      </c>
      <c r="AF77" s="105">
        <v>2.6471939999999998E-4</v>
      </c>
      <c r="AG77" s="107">
        <v>0.63296934439999997</v>
      </c>
      <c r="AH77" s="105">
        <v>0.50242080280000001</v>
      </c>
      <c r="AI77" s="105">
        <v>0.79743949430000005</v>
      </c>
      <c r="AJ77" s="105">
        <v>1.5382039918999999</v>
      </c>
      <c r="AK77" s="105">
        <v>1.2204649163000001</v>
      </c>
      <c r="AL77" s="105">
        <v>1.9386641017999999</v>
      </c>
      <c r="AM77" s="105">
        <v>4.22006464E-2</v>
      </c>
      <c r="AN77" s="105">
        <v>0.72028592619999998</v>
      </c>
      <c r="AO77" s="105">
        <v>0.52484375409999995</v>
      </c>
      <c r="AP77" s="105">
        <v>0.9885071728</v>
      </c>
      <c r="AQ77" s="105">
        <v>1.6164E-5</v>
      </c>
      <c r="AR77" s="105">
        <v>0.54286256119999998</v>
      </c>
      <c r="AS77" s="105">
        <v>0.41124640959999997</v>
      </c>
      <c r="AT77" s="105">
        <v>0.71660141820000001</v>
      </c>
      <c r="AU77" s="104">
        <v>1</v>
      </c>
      <c r="AV77" s="104">
        <v>2</v>
      </c>
      <c r="AW77" s="104">
        <v>3</v>
      </c>
      <c r="AX77" s="104" t="s">
        <v>224</v>
      </c>
      <c r="AY77" s="104" t="s">
        <v>26</v>
      </c>
      <c r="AZ77" s="104" t="s">
        <v>26</v>
      </c>
      <c r="BA77" s="104" t="s">
        <v>26</v>
      </c>
      <c r="BB77" s="104" t="s">
        <v>26</v>
      </c>
      <c r="BC77" s="114" t="s">
        <v>442</v>
      </c>
      <c r="BD77" s="115">
        <v>127</v>
      </c>
      <c r="BE77" s="115">
        <v>82</v>
      </c>
      <c r="BF77" s="115">
        <v>72</v>
      </c>
    </row>
    <row r="78" spans="1:93" x14ac:dyDescent="0.3">
      <c r="A78" s="10"/>
      <c r="B78" t="s">
        <v>189</v>
      </c>
      <c r="C78" s="104">
        <v>46</v>
      </c>
      <c r="D78" s="105">
        <v>8802.9199341000003</v>
      </c>
      <c r="E78" s="113">
        <v>1.1714163268</v>
      </c>
      <c r="F78" s="105">
        <v>0.87717591179999999</v>
      </c>
      <c r="G78" s="105">
        <v>1.5643569235000001</v>
      </c>
      <c r="H78" s="105">
        <v>7.2066219099999995E-2</v>
      </c>
      <c r="I78" s="107">
        <v>0.52255388380000001</v>
      </c>
      <c r="J78" s="105">
        <v>0.3914067034</v>
      </c>
      <c r="K78" s="105">
        <v>0.69764405939999996</v>
      </c>
      <c r="L78" s="105">
        <v>1.3040320817</v>
      </c>
      <c r="M78" s="105">
        <v>0.97648078149999995</v>
      </c>
      <c r="N78" s="105">
        <v>1.7414573869000001</v>
      </c>
      <c r="O78" s="104">
        <v>33</v>
      </c>
      <c r="P78" s="105">
        <v>7965.9439853000003</v>
      </c>
      <c r="Q78" s="113">
        <v>0.71225952699999995</v>
      </c>
      <c r="R78" s="105">
        <v>0.50624131920000004</v>
      </c>
      <c r="S78" s="105">
        <v>1.0021181884999999</v>
      </c>
      <c r="T78" s="105">
        <v>0.58240518419999998</v>
      </c>
      <c r="U78" s="107">
        <v>0.41426352059999999</v>
      </c>
      <c r="V78" s="105">
        <v>0.29451100130000002</v>
      </c>
      <c r="W78" s="105">
        <v>0.58270918140000005</v>
      </c>
      <c r="X78" s="105">
        <v>0.90865563940000005</v>
      </c>
      <c r="Y78" s="105">
        <v>0.64583064489999997</v>
      </c>
      <c r="Z78" s="105">
        <v>1.2784389802</v>
      </c>
      <c r="AA78" s="104">
        <v>42</v>
      </c>
      <c r="AB78" s="105">
        <v>7360.6964668000001</v>
      </c>
      <c r="AC78" s="113">
        <v>0.78954787670000004</v>
      </c>
      <c r="AD78" s="105">
        <v>0.58331653859999999</v>
      </c>
      <c r="AE78" s="105">
        <v>1.0686922250999999</v>
      </c>
      <c r="AF78" s="105">
        <v>0.1330429384</v>
      </c>
      <c r="AG78" s="107">
        <v>0.57059817899999998</v>
      </c>
      <c r="AH78" s="105">
        <v>0.42168400859999999</v>
      </c>
      <c r="AI78" s="105">
        <v>0.7721001395</v>
      </c>
      <c r="AJ78" s="105">
        <v>1.2611538672</v>
      </c>
      <c r="AK78" s="105">
        <v>0.93173818860000002</v>
      </c>
      <c r="AL78" s="105">
        <v>1.7070343323999999</v>
      </c>
      <c r="AM78" s="105">
        <v>0.65786941649999997</v>
      </c>
      <c r="AN78" s="105">
        <v>1.1085115000000001</v>
      </c>
      <c r="AO78" s="105">
        <v>0.70263883100000002</v>
      </c>
      <c r="AP78" s="105">
        <v>1.7488326742</v>
      </c>
      <c r="AQ78" s="105">
        <v>2.9190573099999999E-2</v>
      </c>
      <c r="AR78" s="105">
        <v>0.60803278100000002</v>
      </c>
      <c r="AS78" s="105">
        <v>0.38881548059999999</v>
      </c>
      <c r="AT78" s="105">
        <v>0.95084656160000003</v>
      </c>
      <c r="AU78" s="104" t="s">
        <v>26</v>
      </c>
      <c r="AV78" s="104" t="s">
        <v>26</v>
      </c>
      <c r="AW78" s="104" t="s">
        <v>26</v>
      </c>
      <c r="AX78" s="104" t="s">
        <v>26</v>
      </c>
      <c r="AY78" s="104" t="s">
        <v>26</v>
      </c>
      <c r="AZ78" s="104" t="s">
        <v>26</v>
      </c>
      <c r="BA78" s="104" t="s">
        <v>26</v>
      </c>
      <c r="BB78" s="104" t="s">
        <v>26</v>
      </c>
      <c r="BC78" s="114" t="s">
        <v>26</v>
      </c>
      <c r="BD78" s="115">
        <v>46</v>
      </c>
      <c r="BE78" s="115">
        <v>33</v>
      </c>
      <c r="BF78" s="115">
        <v>42</v>
      </c>
      <c r="BQ78" s="52"/>
      <c r="CO78" s="4"/>
    </row>
    <row r="79" spans="1:93" x14ac:dyDescent="0.3">
      <c r="A79" s="10"/>
      <c r="B79" t="s">
        <v>190</v>
      </c>
      <c r="C79" s="104">
        <v>48</v>
      </c>
      <c r="D79" s="105">
        <v>9297.2579084999998</v>
      </c>
      <c r="E79" s="113">
        <v>1.2137732703999999</v>
      </c>
      <c r="F79" s="105">
        <v>0.91443685409999997</v>
      </c>
      <c r="G79" s="105">
        <v>1.6110959934</v>
      </c>
      <c r="H79" s="105">
        <v>3.7236033699999997E-2</v>
      </c>
      <c r="I79" s="107">
        <v>0.51628125700000005</v>
      </c>
      <c r="J79" s="105">
        <v>0.38906843559999998</v>
      </c>
      <c r="K79" s="105">
        <v>0.68508856529999995</v>
      </c>
      <c r="L79" s="105">
        <v>1.3511842444</v>
      </c>
      <c r="M79" s="105">
        <v>1.0179600258999999</v>
      </c>
      <c r="N79" s="105">
        <v>1.7934877754</v>
      </c>
      <c r="O79" s="104">
        <v>54</v>
      </c>
      <c r="P79" s="105">
        <v>8299.1815330000009</v>
      </c>
      <c r="Q79" s="113">
        <v>1.2233929375999999</v>
      </c>
      <c r="R79" s="105">
        <v>0.9366935072</v>
      </c>
      <c r="S79" s="105">
        <v>1.5978441916999999</v>
      </c>
      <c r="T79" s="105">
        <v>1.0854459999999999E-3</v>
      </c>
      <c r="U79" s="107">
        <v>0.65066657220000002</v>
      </c>
      <c r="V79" s="105">
        <v>0.49833872559999998</v>
      </c>
      <c r="W79" s="105">
        <v>0.8495566698</v>
      </c>
      <c r="X79" s="105">
        <v>1.5607273050999999</v>
      </c>
      <c r="Y79" s="105">
        <v>1.1949743114</v>
      </c>
      <c r="Z79" s="105">
        <v>2.0384285231999999</v>
      </c>
      <c r="AA79" s="104">
        <v>31</v>
      </c>
      <c r="AB79" s="105">
        <v>7589.0621079000002</v>
      </c>
      <c r="AC79" s="113">
        <v>0.5977439645</v>
      </c>
      <c r="AD79" s="105">
        <v>0.42026426179999998</v>
      </c>
      <c r="AE79" s="105">
        <v>0.85017423449999996</v>
      </c>
      <c r="AF79" s="105">
        <v>0.79684212300000001</v>
      </c>
      <c r="AG79" s="107">
        <v>0.40848262349999998</v>
      </c>
      <c r="AH79" s="105">
        <v>0.28727198580000002</v>
      </c>
      <c r="AI79" s="105">
        <v>0.5808364963</v>
      </c>
      <c r="AJ79" s="105">
        <v>0.95478328130000001</v>
      </c>
      <c r="AK79" s="105">
        <v>0.67129291930000001</v>
      </c>
      <c r="AL79" s="105">
        <v>1.3579930429</v>
      </c>
      <c r="AM79" s="105">
        <v>1.4807378E-3</v>
      </c>
      <c r="AN79" s="105">
        <v>0.4885952388</v>
      </c>
      <c r="AO79" s="105">
        <v>0.31415311460000001</v>
      </c>
      <c r="AP79" s="105">
        <v>0.75990113199999998</v>
      </c>
      <c r="AQ79" s="105">
        <v>0.9682570881</v>
      </c>
      <c r="AR79" s="105">
        <v>1.0079254235999999</v>
      </c>
      <c r="AS79" s="105">
        <v>0.68323754160000005</v>
      </c>
      <c r="AT79" s="105">
        <v>1.4869113561</v>
      </c>
      <c r="AU79" s="104" t="s">
        <v>26</v>
      </c>
      <c r="AV79" s="104">
        <v>2</v>
      </c>
      <c r="AW79" s="104" t="s">
        <v>26</v>
      </c>
      <c r="AX79" s="104" t="s">
        <v>26</v>
      </c>
      <c r="AY79" s="104" t="s">
        <v>225</v>
      </c>
      <c r="AZ79" s="104" t="s">
        <v>26</v>
      </c>
      <c r="BA79" s="104" t="s">
        <v>26</v>
      </c>
      <c r="BB79" s="104" t="s">
        <v>26</v>
      </c>
      <c r="BC79" s="114" t="s">
        <v>423</v>
      </c>
      <c r="BD79" s="115">
        <v>48</v>
      </c>
      <c r="BE79" s="115">
        <v>54</v>
      </c>
      <c r="BF79" s="115">
        <v>31</v>
      </c>
      <c r="BQ79" s="52"/>
      <c r="CC79" s="4"/>
      <c r="CO79" s="4"/>
    </row>
    <row r="80" spans="1:93" x14ac:dyDescent="0.3">
      <c r="A80" s="10"/>
      <c r="B80" t="s">
        <v>146</v>
      </c>
      <c r="C80" s="104">
        <v>35</v>
      </c>
      <c r="D80" s="105">
        <v>7151.7101579</v>
      </c>
      <c r="E80" s="113">
        <v>1.2235742706999999</v>
      </c>
      <c r="F80" s="105">
        <v>0.87829984569999997</v>
      </c>
      <c r="G80" s="105">
        <v>1.7045818729</v>
      </c>
      <c r="H80" s="105">
        <v>6.7724484799999998E-2</v>
      </c>
      <c r="I80" s="107">
        <v>0.48939343499999999</v>
      </c>
      <c r="J80" s="105">
        <v>0.35138143970000002</v>
      </c>
      <c r="K80" s="105">
        <v>0.68161236510000001</v>
      </c>
      <c r="L80" s="105">
        <v>1.3620948136</v>
      </c>
      <c r="M80" s="105">
        <v>0.97773195570000004</v>
      </c>
      <c r="N80" s="105">
        <v>1.8975571684000001</v>
      </c>
      <c r="O80" s="104">
        <v>55</v>
      </c>
      <c r="P80" s="105">
        <v>6321.2837487999996</v>
      </c>
      <c r="Q80" s="113">
        <v>1.656739478</v>
      </c>
      <c r="R80" s="105">
        <v>1.2715701262000001</v>
      </c>
      <c r="S80" s="105">
        <v>2.1585798859000001</v>
      </c>
      <c r="T80" s="105">
        <v>2.9658770000000001E-8</v>
      </c>
      <c r="U80" s="107">
        <v>0.87007643040000004</v>
      </c>
      <c r="V80" s="105">
        <v>0.66800761230000005</v>
      </c>
      <c r="W80" s="105">
        <v>1.1332700120000001</v>
      </c>
      <c r="X80" s="105">
        <v>2.1135634032000001</v>
      </c>
      <c r="Y80" s="105">
        <v>1.6221887141</v>
      </c>
      <c r="Z80" s="105">
        <v>2.7537796438000002</v>
      </c>
      <c r="AA80" s="104">
        <v>38</v>
      </c>
      <c r="AB80" s="105">
        <v>5358.7852383999998</v>
      </c>
      <c r="AC80" s="113">
        <v>1.0894988695000001</v>
      </c>
      <c r="AD80" s="105">
        <v>0.7925327352</v>
      </c>
      <c r="AE80" s="105">
        <v>1.4977397575</v>
      </c>
      <c r="AF80" s="105">
        <v>6.4439529999999997E-4</v>
      </c>
      <c r="AG80" s="107">
        <v>0.70911593409999996</v>
      </c>
      <c r="AH80" s="105">
        <v>0.51598148759999996</v>
      </c>
      <c r="AI80" s="105">
        <v>0.97454156810000003</v>
      </c>
      <c r="AJ80" s="105">
        <v>1.7402690238</v>
      </c>
      <c r="AK80" s="105">
        <v>1.2659216159</v>
      </c>
      <c r="AL80" s="105">
        <v>2.3923568704</v>
      </c>
      <c r="AM80" s="105">
        <v>4.6930497500000001E-2</v>
      </c>
      <c r="AN80" s="105">
        <v>0.65761629030000002</v>
      </c>
      <c r="AO80" s="105">
        <v>0.43492589679999999</v>
      </c>
      <c r="AP80" s="105">
        <v>0.99432843250000003</v>
      </c>
      <c r="AQ80" s="105">
        <v>0.16101800829999999</v>
      </c>
      <c r="AR80" s="105">
        <v>1.3540162764000001</v>
      </c>
      <c r="AS80" s="105">
        <v>0.88628119409999995</v>
      </c>
      <c r="AT80" s="105">
        <v>2.0685986445000002</v>
      </c>
      <c r="AU80" s="104" t="s">
        <v>26</v>
      </c>
      <c r="AV80" s="104">
        <v>2</v>
      </c>
      <c r="AW80" s="104">
        <v>3</v>
      </c>
      <c r="AX80" s="104" t="s">
        <v>26</v>
      </c>
      <c r="AY80" s="104" t="s">
        <v>26</v>
      </c>
      <c r="AZ80" s="104" t="s">
        <v>26</v>
      </c>
      <c r="BA80" s="104" t="s">
        <v>26</v>
      </c>
      <c r="BB80" s="104" t="s">
        <v>26</v>
      </c>
      <c r="BC80" s="114" t="s">
        <v>227</v>
      </c>
      <c r="BD80" s="115">
        <v>35</v>
      </c>
      <c r="BE80" s="115">
        <v>55</v>
      </c>
      <c r="BF80" s="115">
        <v>38</v>
      </c>
    </row>
    <row r="81" spans="1:93" x14ac:dyDescent="0.3">
      <c r="A81" s="10"/>
      <c r="B81" t="s">
        <v>193</v>
      </c>
      <c r="C81" s="104">
        <v>20</v>
      </c>
      <c r="D81" s="105">
        <v>3276.1976270999999</v>
      </c>
      <c r="E81" s="113">
        <v>1.4597559095999999</v>
      </c>
      <c r="F81" s="105">
        <v>0.94159755040000004</v>
      </c>
      <c r="G81" s="105">
        <v>2.2630552879999999</v>
      </c>
      <c r="H81" s="105">
        <v>2.99781231E-2</v>
      </c>
      <c r="I81" s="107">
        <v>0.61046378379999999</v>
      </c>
      <c r="J81" s="105">
        <v>0.39384510569999998</v>
      </c>
      <c r="K81" s="105">
        <v>0.9462248634</v>
      </c>
      <c r="L81" s="105">
        <v>1.6250145179</v>
      </c>
      <c r="M81" s="105">
        <v>1.0481955780000001</v>
      </c>
      <c r="N81" s="105">
        <v>2.5192552217999999</v>
      </c>
      <c r="O81" s="104">
        <v>21</v>
      </c>
      <c r="P81" s="105">
        <v>3015.8625570999998</v>
      </c>
      <c r="Q81" s="113">
        <v>1.4334647135</v>
      </c>
      <c r="R81" s="105">
        <v>0.93444372060000003</v>
      </c>
      <c r="S81" s="105">
        <v>2.198977894</v>
      </c>
      <c r="T81" s="105">
        <v>5.6950828E-3</v>
      </c>
      <c r="U81" s="107">
        <v>0.69631820420000001</v>
      </c>
      <c r="V81" s="105">
        <v>0.45400469539999999</v>
      </c>
      <c r="W81" s="105">
        <v>1.0679604120999999</v>
      </c>
      <c r="X81" s="105">
        <v>1.8287235853999999</v>
      </c>
      <c r="Y81" s="105">
        <v>1.192104176</v>
      </c>
      <c r="Z81" s="105">
        <v>2.8053168666000001</v>
      </c>
      <c r="AA81" s="104">
        <v>17</v>
      </c>
      <c r="AB81" s="105">
        <v>2915.9950895000002</v>
      </c>
      <c r="AC81" s="113">
        <v>0.98785226510000002</v>
      </c>
      <c r="AD81" s="105">
        <v>0.61398803690000003</v>
      </c>
      <c r="AE81" s="105">
        <v>1.5893666307000001</v>
      </c>
      <c r="AF81" s="105">
        <v>6.0139440199999998E-2</v>
      </c>
      <c r="AG81" s="107">
        <v>0.58299137960000003</v>
      </c>
      <c r="AH81" s="105">
        <v>0.36242273609999998</v>
      </c>
      <c r="AI81" s="105">
        <v>0.93779698339999995</v>
      </c>
      <c r="AJ81" s="105">
        <v>1.5779077382</v>
      </c>
      <c r="AK81" s="105">
        <v>0.98073012420000005</v>
      </c>
      <c r="AL81" s="105">
        <v>2.5387135244999999</v>
      </c>
      <c r="AM81" s="105">
        <v>0.25379610190000002</v>
      </c>
      <c r="AN81" s="105">
        <v>0.68913608810000004</v>
      </c>
      <c r="AO81" s="105">
        <v>0.36357581319999999</v>
      </c>
      <c r="AP81" s="105">
        <v>1.3062160097</v>
      </c>
      <c r="AQ81" s="105">
        <v>0.95361310020000001</v>
      </c>
      <c r="AR81" s="105">
        <v>0.98198932029999997</v>
      </c>
      <c r="AS81" s="105">
        <v>0.53229811819999995</v>
      </c>
      <c r="AT81" s="105">
        <v>1.811584509</v>
      </c>
      <c r="AU81" s="104" t="s">
        <v>26</v>
      </c>
      <c r="AV81" s="104" t="s">
        <v>26</v>
      </c>
      <c r="AW81" s="104" t="s">
        <v>26</v>
      </c>
      <c r="AX81" s="104" t="s">
        <v>26</v>
      </c>
      <c r="AY81" s="104" t="s">
        <v>26</v>
      </c>
      <c r="AZ81" s="104" t="s">
        <v>26</v>
      </c>
      <c r="BA81" s="104" t="s">
        <v>26</v>
      </c>
      <c r="BB81" s="104" t="s">
        <v>26</v>
      </c>
      <c r="BC81" s="114" t="s">
        <v>26</v>
      </c>
      <c r="BD81" s="115">
        <v>20</v>
      </c>
      <c r="BE81" s="115">
        <v>21</v>
      </c>
      <c r="BF81" s="115">
        <v>17</v>
      </c>
      <c r="BQ81" s="52"/>
      <c r="CC81" s="4"/>
      <c r="CO81" s="4"/>
    </row>
    <row r="82" spans="1:93" x14ac:dyDescent="0.3">
      <c r="A82" s="10"/>
      <c r="B82" t="s">
        <v>192</v>
      </c>
      <c r="C82" s="104">
        <v>127</v>
      </c>
      <c r="D82" s="105">
        <v>17531.061838000001</v>
      </c>
      <c r="E82" s="113">
        <v>2.0650271505000002</v>
      </c>
      <c r="F82" s="105">
        <v>1.7345341242000001</v>
      </c>
      <c r="G82" s="105">
        <v>2.4584913452000001</v>
      </c>
      <c r="H82" s="105">
        <v>8.404553E-21</v>
      </c>
      <c r="I82" s="107">
        <v>0.72442845259999999</v>
      </c>
      <c r="J82" s="105">
        <v>0.60878448559999998</v>
      </c>
      <c r="K82" s="105">
        <v>0.86204000810000003</v>
      </c>
      <c r="L82" s="105">
        <v>2.2988083673999999</v>
      </c>
      <c r="M82" s="105">
        <v>1.9309003066999999</v>
      </c>
      <c r="N82" s="105">
        <v>2.7368165470000001</v>
      </c>
      <c r="O82" s="104">
        <v>152</v>
      </c>
      <c r="P82" s="105">
        <v>15781.2117</v>
      </c>
      <c r="Q82" s="113">
        <v>2.1447234858000002</v>
      </c>
      <c r="R82" s="105">
        <v>1.8284990006999999</v>
      </c>
      <c r="S82" s="105">
        <v>2.5156365024</v>
      </c>
      <c r="T82" s="105">
        <v>3.9284369999999998E-35</v>
      </c>
      <c r="U82" s="107">
        <v>0.96317065440000005</v>
      </c>
      <c r="V82" s="105">
        <v>0.82160236389999997</v>
      </c>
      <c r="W82" s="105">
        <v>1.1291322301</v>
      </c>
      <c r="X82" s="105">
        <v>2.7361025254000002</v>
      </c>
      <c r="Y82" s="105">
        <v>2.3326833349</v>
      </c>
      <c r="Z82" s="105">
        <v>3.2092898839999999</v>
      </c>
      <c r="AA82" s="104">
        <v>136</v>
      </c>
      <c r="AB82" s="105">
        <v>14294.437623</v>
      </c>
      <c r="AC82" s="113">
        <v>1.6269798901000001</v>
      </c>
      <c r="AD82" s="105">
        <v>1.3745194478</v>
      </c>
      <c r="AE82" s="105">
        <v>1.9258101929</v>
      </c>
      <c r="AF82" s="105">
        <v>1.24102E-28</v>
      </c>
      <c r="AG82" s="107">
        <v>0.95141903159999996</v>
      </c>
      <c r="AH82" s="105">
        <v>0.80423302750000003</v>
      </c>
      <c r="AI82" s="105">
        <v>1.1255421534000001</v>
      </c>
      <c r="AJ82" s="105">
        <v>2.5987936145999999</v>
      </c>
      <c r="AK82" s="105">
        <v>2.1955356581999999</v>
      </c>
      <c r="AL82" s="105">
        <v>3.0761186802</v>
      </c>
      <c r="AM82" s="105">
        <v>1.9248035699999999E-2</v>
      </c>
      <c r="AN82" s="105">
        <v>0.75859657469999997</v>
      </c>
      <c r="AO82" s="105">
        <v>0.60191993840000002</v>
      </c>
      <c r="AP82" s="105">
        <v>0.95605532650000002</v>
      </c>
      <c r="AQ82" s="105">
        <v>0.75278143249999996</v>
      </c>
      <c r="AR82" s="105">
        <v>1.0385933596000001</v>
      </c>
      <c r="AS82" s="105">
        <v>0.82056151649999998</v>
      </c>
      <c r="AT82" s="105">
        <v>1.3145585610999999</v>
      </c>
      <c r="AU82" s="104">
        <v>1</v>
      </c>
      <c r="AV82" s="104">
        <v>2</v>
      </c>
      <c r="AW82" s="104">
        <v>3</v>
      </c>
      <c r="AX82" s="104" t="s">
        <v>26</v>
      </c>
      <c r="AY82" s="104" t="s">
        <v>26</v>
      </c>
      <c r="AZ82" s="104" t="s">
        <v>26</v>
      </c>
      <c r="BA82" s="104" t="s">
        <v>26</v>
      </c>
      <c r="BB82" s="104" t="s">
        <v>26</v>
      </c>
      <c r="BC82" s="114" t="s">
        <v>226</v>
      </c>
      <c r="BD82" s="115">
        <v>127</v>
      </c>
      <c r="BE82" s="115">
        <v>152</v>
      </c>
      <c r="BF82" s="115">
        <v>136</v>
      </c>
      <c r="BQ82" s="52"/>
      <c r="CC82" s="4"/>
      <c r="CO82" s="4"/>
    </row>
    <row r="83" spans="1:93" x14ac:dyDescent="0.3">
      <c r="A83" s="10"/>
      <c r="B83" t="s">
        <v>194</v>
      </c>
      <c r="C83" s="104">
        <v>43</v>
      </c>
      <c r="D83" s="105">
        <v>7603.0961299000001</v>
      </c>
      <c r="E83" s="113">
        <v>1.4442141535999999</v>
      </c>
      <c r="F83" s="105">
        <v>1.0707863235999999</v>
      </c>
      <c r="G83" s="105">
        <v>1.9478718353</v>
      </c>
      <c r="H83" s="105">
        <v>1.8668351999999999E-3</v>
      </c>
      <c r="I83" s="107">
        <v>0.56555907309999998</v>
      </c>
      <c r="J83" s="105">
        <v>0.41944107289999999</v>
      </c>
      <c r="K83" s="105">
        <v>0.76257926519999997</v>
      </c>
      <c r="L83" s="105">
        <v>1.6077132834000001</v>
      </c>
      <c r="M83" s="105">
        <v>1.1920097805000001</v>
      </c>
      <c r="N83" s="105">
        <v>2.1683899276999998</v>
      </c>
      <c r="O83" s="104">
        <v>44</v>
      </c>
      <c r="P83" s="105">
        <v>6843.3868402999997</v>
      </c>
      <c r="Q83" s="113">
        <v>1.2813176518</v>
      </c>
      <c r="R83" s="105">
        <v>0.95325174540000002</v>
      </c>
      <c r="S83" s="105">
        <v>1.7222889261000001</v>
      </c>
      <c r="T83" s="105">
        <v>1.1280571000000001E-3</v>
      </c>
      <c r="U83" s="107">
        <v>0.64295649249999998</v>
      </c>
      <c r="V83" s="105">
        <v>0.47847375959999999</v>
      </c>
      <c r="W83" s="105">
        <v>0.86398270119999998</v>
      </c>
      <c r="X83" s="105">
        <v>1.6346239905</v>
      </c>
      <c r="Y83" s="105">
        <v>1.216098264</v>
      </c>
      <c r="Z83" s="105">
        <v>2.1971872417</v>
      </c>
      <c r="AA83" s="104">
        <v>28</v>
      </c>
      <c r="AB83" s="105">
        <v>6229.0265288999999</v>
      </c>
      <c r="AC83" s="113">
        <v>0.68954382830000005</v>
      </c>
      <c r="AD83" s="105">
        <v>0.47598226980000002</v>
      </c>
      <c r="AE83" s="105">
        <v>0.99892521489999997</v>
      </c>
      <c r="AF83" s="105">
        <v>0.60949391350000004</v>
      </c>
      <c r="AG83" s="107">
        <v>0.44950844039999999</v>
      </c>
      <c r="AH83" s="105">
        <v>0.31036724380000003</v>
      </c>
      <c r="AI83" s="105">
        <v>0.65102823190000003</v>
      </c>
      <c r="AJ83" s="105">
        <v>1.1014162553</v>
      </c>
      <c r="AK83" s="105">
        <v>0.76029193159999997</v>
      </c>
      <c r="AL83" s="105">
        <v>1.5955946879</v>
      </c>
      <c r="AM83" s="105">
        <v>1.03755298E-2</v>
      </c>
      <c r="AN83" s="105">
        <v>0.53815213370000003</v>
      </c>
      <c r="AO83" s="105">
        <v>0.33506471329999998</v>
      </c>
      <c r="AP83" s="105">
        <v>0.86433368710000003</v>
      </c>
      <c r="AQ83" s="105">
        <v>0.5767812591</v>
      </c>
      <c r="AR83" s="105">
        <v>0.88720751600000003</v>
      </c>
      <c r="AS83" s="105">
        <v>0.58276711479999999</v>
      </c>
      <c r="AT83" s="105">
        <v>1.3506890772</v>
      </c>
      <c r="AU83" s="104">
        <v>1</v>
      </c>
      <c r="AV83" s="104">
        <v>2</v>
      </c>
      <c r="AW83" s="104" t="s">
        <v>26</v>
      </c>
      <c r="AX83" s="104" t="s">
        <v>26</v>
      </c>
      <c r="AY83" s="104" t="s">
        <v>26</v>
      </c>
      <c r="AZ83" s="104" t="s">
        <v>26</v>
      </c>
      <c r="BA83" s="104" t="s">
        <v>26</v>
      </c>
      <c r="BB83" s="104" t="s">
        <v>26</v>
      </c>
      <c r="BC83" s="114" t="s">
        <v>428</v>
      </c>
      <c r="BD83" s="115">
        <v>43</v>
      </c>
      <c r="BE83" s="115">
        <v>44</v>
      </c>
      <c r="BF83" s="115">
        <v>28</v>
      </c>
      <c r="BQ83" s="52"/>
      <c r="CC83" s="4"/>
      <c r="CO83" s="4"/>
    </row>
    <row r="84" spans="1:93" s="3" customFormat="1" x14ac:dyDescent="0.3">
      <c r="A84" s="10" t="s">
        <v>230</v>
      </c>
      <c r="B84" s="3" t="s">
        <v>96</v>
      </c>
      <c r="C84" s="110">
        <v>615</v>
      </c>
      <c r="D84" s="111">
        <v>106448.75765</v>
      </c>
      <c r="E84" s="106">
        <v>0.7989308598</v>
      </c>
      <c r="F84" s="111">
        <v>0.73750466309999996</v>
      </c>
      <c r="G84" s="111">
        <v>0.86547319730000005</v>
      </c>
      <c r="H84" s="111">
        <v>4.0776325999999996E-3</v>
      </c>
      <c r="I84" s="112">
        <v>0.57774276899999999</v>
      </c>
      <c r="J84" s="111">
        <v>0.53383956690000001</v>
      </c>
      <c r="K84" s="111">
        <v>0.62525658979999998</v>
      </c>
      <c r="L84" s="111">
        <v>0.88937762639999995</v>
      </c>
      <c r="M84" s="111">
        <v>0.82099738499999997</v>
      </c>
      <c r="N84" s="111">
        <v>0.96345320550000002</v>
      </c>
      <c r="O84" s="110">
        <v>680</v>
      </c>
      <c r="P84" s="111">
        <v>112172.19048</v>
      </c>
      <c r="Q84" s="106">
        <v>0.72586970930000005</v>
      </c>
      <c r="R84" s="111">
        <v>0.67260431769999995</v>
      </c>
      <c r="S84" s="111">
        <v>0.78335333429999998</v>
      </c>
      <c r="T84" s="111">
        <v>4.8084835999999999E-2</v>
      </c>
      <c r="U84" s="112">
        <v>0.60621085949999998</v>
      </c>
      <c r="V84" s="111">
        <v>0.56231753019999997</v>
      </c>
      <c r="W84" s="111">
        <v>0.65353041020000002</v>
      </c>
      <c r="X84" s="111">
        <v>0.92601864899999997</v>
      </c>
      <c r="Y84" s="111">
        <v>0.85806603250000002</v>
      </c>
      <c r="Z84" s="111">
        <v>0.99935262069999997</v>
      </c>
      <c r="AA84" s="110">
        <v>604</v>
      </c>
      <c r="AB84" s="111">
        <v>130755.99093</v>
      </c>
      <c r="AC84" s="106">
        <v>0.52114503079999996</v>
      </c>
      <c r="AD84" s="111">
        <v>0.4806679043</v>
      </c>
      <c r="AE84" s="111">
        <v>0.565030743</v>
      </c>
      <c r="AF84" s="111">
        <v>8.7482485999999996E-6</v>
      </c>
      <c r="AG84" s="112">
        <v>0.46192912130000002</v>
      </c>
      <c r="AH84" s="111">
        <v>0.42652102349999998</v>
      </c>
      <c r="AI84" s="111">
        <v>0.50027666019999995</v>
      </c>
      <c r="AJ84" s="111">
        <v>0.83243092699999999</v>
      </c>
      <c r="AK84" s="111">
        <v>0.76777634930000005</v>
      </c>
      <c r="AL84" s="111">
        <v>0.90253007789999995</v>
      </c>
      <c r="AM84" s="111">
        <v>3.1033492000000002E-9</v>
      </c>
      <c r="AN84" s="111">
        <v>0.71795946860000004</v>
      </c>
      <c r="AO84" s="111">
        <v>0.64343804419999995</v>
      </c>
      <c r="AP84" s="111">
        <v>0.80111178250000004</v>
      </c>
      <c r="AQ84" s="111">
        <v>8.4815811899999996E-2</v>
      </c>
      <c r="AR84" s="111">
        <v>0.9085513476</v>
      </c>
      <c r="AS84" s="111">
        <v>0.81467018069999997</v>
      </c>
      <c r="AT84" s="111">
        <v>1.013251216</v>
      </c>
      <c r="AU84" s="110">
        <v>1</v>
      </c>
      <c r="AV84" s="110" t="s">
        <v>26</v>
      </c>
      <c r="AW84" s="110">
        <v>3</v>
      </c>
      <c r="AX84" s="110" t="s">
        <v>26</v>
      </c>
      <c r="AY84" s="110" t="s">
        <v>225</v>
      </c>
      <c r="AZ84" s="110" t="s">
        <v>26</v>
      </c>
      <c r="BA84" s="110" t="s">
        <v>26</v>
      </c>
      <c r="BB84" s="110" t="s">
        <v>26</v>
      </c>
      <c r="BC84" s="108" t="s">
        <v>443</v>
      </c>
      <c r="BD84" s="109">
        <v>615</v>
      </c>
      <c r="BE84" s="109">
        <v>680</v>
      </c>
      <c r="BF84" s="109">
        <v>604</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4">
        <v>589</v>
      </c>
      <c r="D85" s="105">
        <v>92238.777566000004</v>
      </c>
      <c r="E85" s="113">
        <v>0.7923038255</v>
      </c>
      <c r="F85" s="105">
        <v>0.73014309529999999</v>
      </c>
      <c r="G85" s="105">
        <v>0.85975660929999997</v>
      </c>
      <c r="H85" s="105">
        <v>2.5948059999999998E-3</v>
      </c>
      <c r="I85" s="107">
        <v>0.63856006720000003</v>
      </c>
      <c r="J85" s="105">
        <v>0.58901805539999996</v>
      </c>
      <c r="K85" s="105">
        <v>0.69226903269999995</v>
      </c>
      <c r="L85" s="105">
        <v>0.88200034709999997</v>
      </c>
      <c r="M85" s="105">
        <v>0.81280241600000003</v>
      </c>
      <c r="N85" s="105">
        <v>0.95708944399999996</v>
      </c>
      <c r="O85" s="104">
        <v>637</v>
      </c>
      <c r="P85" s="105">
        <v>91599.192693999998</v>
      </c>
      <c r="Q85" s="113">
        <v>0.71590847859999995</v>
      </c>
      <c r="R85" s="105">
        <v>0.6617423818</v>
      </c>
      <c r="S85" s="105">
        <v>0.77450827369999997</v>
      </c>
      <c r="T85" s="105">
        <v>2.3884428700000002E-2</v>
      </c>
      <c r="U85" s="107">
        <v>0.69542097619999999</v>
      </c>
      <c r="V85" s="105">
        <v>0.64346059060000005</v>
      </c>
      <c r="W85" s="105">
        <v>0.75157723909999996</v>
      </c>
      <c r="X85" s="105">
        <v>0.91331074109999999</v>
      </c>
      <c r="Y85" s="105">
        <v>0.84420906179999999</v>
      </c>
      <c r="Z85" s="105">
        <v>0.98806865200000005</v>
      </c>
      <c r="AA85" s="104">
        <v>526</v>
      </c>
      <c r="AB85" s="105">
        <v>90321.860281000001</v>
      </c>
      <c r="AC85" s="113">
        <v>0.51619086260000002</v>
      </c>
      <c r="AD85" s="105">
        <v>0.47342194250000003</v>
      </c>
      <c r="AE85" s="105">
        <v>0.56282352530000002</v>
      </c>
      <c r="AF85" s="105">
        <v>1.22748E-5</v>
      </c>
      <c r="AG85" s="107">
        <v>0.58236178750000001</v>
      </c>
      <c r="AH85" s="105">
        <v>0.5346612623</v>
      </c>
      <c r="AI85" s="105">
        <v>0.6343179793</v>
      </c>
      <c r="AJ85" s="105">
        <v>0.82451757749999999</v>
      </c>
      <c r="AK85" s="105">
        <v>0.75620229159999997</v>
      </c>
      <c r="AL85" s="105">
        <v>0.89900446379999999</v>
      </c>
      <c r="AM85" s="105">
        <v>2.8320374000000002E-8</v>
      </c>
      <c r="AN85" s="105">
        <v>0.72102912320000001</v>
      </c>
      <c r="AO85" s="105">
        <v>0.64239626559999996</v>
      </c>
      <c r="AP85" s="105">
        <v>0.80928707779999998</v>
      </c>
      <c r="AQ85" s="105">
        <v>7.6115743599999994E-2</v>
      </c>
      <c r="AR85" s="105">
        <v>0.90357821780000003</v>
      </c>
      <c r="AS85" s="105">
        <v>0.80780546549999999</v>
      </c>
      <c r="AT85" s="105">
        <v>1.0107057089</v>
      </c>
      <c r="AU85" s="104">
        <v>1</v>
      </c>
      <c r="AV85" s="104" t="s">
        <v>26</v>
      </c>
      <c r="AW85" s="104">
        <v>3</v>
      </c>
      <c r="AX85" s="104" t="s">
        <v>26</v>
      </c>
      <c r="AY85" s="104" t="s">
        <v>225</v>
      </c>
      <c r="AZ85" s="104" t="s">
        <v>26</v>
      </c>
      <c r="BA85" s="104" t="s">
        <v>26</v>
      </c>
      <c r="BB85" s="104" t="s">
        <v>26</v>
      </c>
      <c r="BC85" s="114" t="s">
        <v>443</v>
      </c>
      <c r="BD85" s="115">
        <v>589</v>
      </c>
      <c r="BE85" s="115">
        <v>637</v>
      </c>
      <c r="BF85" s="115">
        <v>526</v>
      </c>
    </row>
    <row r="86" spans="1:93" x14ac:dyDescent="0.3">
      <c r="A86" s="10"/>
      <c r="B86" t="s">
        <v>98</v>
      </c>
      <c r="C86" s="104">
        <v>709</v>
      </c>
      <c r="D86" s="105">
        <v>116646.4436</v>
      </c>
      <c r="E86" s="113">
        <v>0.70994130330000005</v>
      </c>
      <c r="F86" s="105">
        <v>0.65887749679999996</v>
      </c>
      <c r="G86" s="105">
        <v>0.7649626169</v>
      </c>
      <c r="H86" s="105">
        <v>6.4508750000000002E-10</v>
      </c>
      <c r="I86" s="107">
        <v>0.60781964550000001</v>
      </c>
      <c r="J86" s="105">
        <v>0.56468621760000004</v>
      </c>
      <c r="K86" s="105">
        <v>0.65424781050000003</v>
      </c>
      <c r="L86" s="105">
        <v>0.79031358399999996</v>
      </c>
      <c r="M86" s="105">
        <v>0.73346885650000004</v>
      </c>
      <c r="N86" s="105">
        <v>0.85156384699999998</v>
      </c>
      <c r="O86" s="104">
        <v>715</v>
      </c>
      <c r="P86" s="105">
        <v>108842.88054</v>
      </c>
      <c r="Q86" s="113">
        <v>0.64602106179999996</v>
      </c>
      <c r="R86" s="105">
        <v>0.59971507040000005</v>
      </c>
      <c r="S86" s="105">
        <v>0.69590249240000002</v>
      </c>
      <c r="T86" s="105">
        <v>3.4620994000000002E-7</v>
      </c>
      <c r="U86" s="107">
        <v>0.65691021449999998</v>
      </c>
      <c r="V86" s="105">
        <v>0.61048202630000004</v>
      </c>
      <c r="W86" s="105">
        <v>0.70686934469999996</v>
      </c>
      <c r="X86" s="105">
        <v>0.82415279649999995</v>
      </c>
      <c r="Y86" s="105">
        <v>0.76507854249999996</v>
      </c>
      <c r="Z86" s="105">
        <v>0.88778836969999997</v>
      </c>
      <c r="AA86" s="104">
        <v>703</v>
      </c>
      <c r="AB86" s="105">
        <v>105589.62662</v>
      </c>
      <c r="AC86" s="113">
        <v>0.56285704110000001</v>
      </c>
      <c r="AD86" s="105">
        <v>0.52212891939999995</v>
      </c>
      <c r="AE86" s="105">
        <v>0.60676211739999997</v>
      </c>
      <c r="AF86" s="105">
        <v>5.4926860000000001E-3</v>
      </c>
      <c r="AG86" s="107">
        <v>0.66578509890000004</v>
      </c>
      <c r="AH86" s="105">
        <v>0.61834434969999996</v>
      </c>
      <c r="AI86" s="105">
        <v>0.71686560749999995</v>
      </c>
      <c r="AJ86" s="105">
        <v>0.89905799890000004</v>
      </c>
      <c r="AK86" s="105">
        <v>0.83400250359999994</v>
      </c>
      <c r="AL86" s="105">
        <v>0.96918808020000002</v>
      </c>
      <c r="AM86" s="105">
        <v>9.4736900999999995E-3</v>
      </c>
      <c r="AN86" s="105">
        <v>0.87126732299999998</v>
      </c>
      <c r="AO86" s="105">
        <v>0.78512620710000003</v>
      </c>
      <c r="AP86" s="105">
        <v>0.96685952040000001</v>
      </c>
      <c r="AQ86" s="105">
        <v>7.50554836E-2</v>
      </c>
      <c r="AR86" s="105">
        <v>0.90996404740000003</v>
      </c>
      <c r="AS86" s="105">
        <v>0.82017938909999999</v>
      </c>
      <c r="AT86" s="105">
        <v>1.0095773906000001</v>
      </c>
      <c r="AU86" s="104">
        <v>1</v>
      </c>
      <c r="AV86" s="104">
        <v>2</v>
      </c>
      <c r="AW86" s="104" t="s">
        <v>26</v>
      </c>
      <c r="AX86" s="104" t="s">
        <v>26</v>
      </c>
      <c r="AY86" s="104" t="s">
        <v>26</v>
      </c>
      <c r="AZ86" s="104" t="s">
        <v>26</v>
      </c>
      <c r="BA86" s="104" t="s">
        <v>26</v>
      </c>
      <c r="BB86" s="104" t="s">
        <v>26</v>
      </c>
      <c r="BC86" s="114" t="s">
        <v>428</v>
      </c>
      <c r="BD86" s="115">
        <v>709</v>
      </c>
      <c r="BE86" s="115">
        <v>715</v>
      </c>
      <c r="BF86" s="115">
        <v>703</v>
      </c>
    </row>
    <row r="87" spans="1:93" x14ac:dyDescent="0.3">
      <c r="A87" s="10"/>
      <c r="B87" t="s">
        <v>99</v>
      </c>
      <c r="C87" s="104">
        <v>711</v>
      </c>
      <c r="D87" s="105">
        <v>117383.80156000001</v>
      </c>
      <c r="E87" s="113">
        <v>0.83276670399999997</v>
      </c>
      <c r="F87" s="105">
        <v>0.77294472219999999</v>
      </c>
      <c r="G87" s="105">
        <v>0.89721860239999995</v>
      </c>
      <c r="H87" s="105">
        <v>4.6400606699999999E-2</v>
      </c>
      <c r="I87" s="107">
        <v>0.60570537889999998</v>
      </c>
      <c r="J87" s="105">
        <v>0.56278028940000002</v>
      </c>
      <c r="K87" s="105">
        <v>0.65190450499999997</v>
      </c>
      <c r="L87" s="105">
        <v>0.92704401820000004</v>
      </c>
      <c r="M87" s="105">
        <v>0.86044960439999996</v>
      </c>
      <c r="N87" s="105">
        <v>0.99879250019999999</v>
      </c>
      <c r="O87" s="104">
        <v>774</v>
      </c>
      <c r="P87" s="105">
        <v>121865.85395999999</v>
      </c>
      <c r="Q87" s="113">
        <v>0.75909504849999998</v>
      </c>
      <c r="R87" s="105">
        <v>0.70666331999999998</v>
      </c>
      <c r="S87" s="105">
        <v>0.81541701170000003</v>
      </c>
      <c r="T87" s="105">
        <v>0.37931653739999999</v>
      </c>
      <c r="U87" s="107">
        <v>0.63512458559999996</v>
      </c>
      <c r="V87" s="105">
        <v>0.59192013980000002</v>
      </c>
      <c r="W87" s="105">
        <v>0.68148253810000003</v>
      </c>
      <c r="X87" s="105">
        <v>0.96840543450000005</v>
      </c>
      <c r="Y87" s="105">
        <v>0.90151635269999997</v>
      </c>
      <c r="Z87" s="105">
        <v>1.0402574315999999</v>
      </c>
      <c r="AA87" s="104">
        <v>681</v>
      </c>
      <c r="AB87" s="105">
        <v>127365.29183</v>
      </c>
      <c r="AC87" s="113">
        <v>0.55903593490000003</v>
      </c>
      <c r="AD87" s="105">
        <v>0.51798087280000005</v>
      </c>
      <c r="AE87" s="105">
        <v>0.6033450132</v>
      </c>
      <c r="AF87" s="105">
        <v>3.6226491E-3</v>
      </c>
      <c r="AG87" s="107">
        <v>0.53468255769999995</v>
      </c>
      <c r="AH87" s="105">
        <v>0.49599569020000001</v>
      </c>
      <c r="AI87" s="105">
        <v>0.57638693870000002</v>
      </c>
      <c r="AJ87" s="105">
        <v>0.89295450229999995</v>
      </c>
      <c r="AK87" s="105">
        <v>0.82737678130000003</v>
      </c>
      <c r="AL87" s="105">
        <v>0.96372990049999996</v>
      </c>
      <c r="AM87" s="105">
        <v>5.7995388E-9</v>
      </c>
      <c r="AN87" s="105">
        <v>0.73645050909999998</v>
      </c>
      <c r="AO87" s="105">
        <v>0.66438694870000004</v>
      </c>
      <c r="AP87" s="105">
        <v>0.81633053369999997</v>
      </c>
      <c r="AQ87" s="105">
        <v>7.4572461199999995E-2</v>
      </c>
      <c r="AR87" s="105">
        <v>0.91153386030000005</v>
      </c>
      <c r="AS87" s="105">
        <v>0.82329436659999999</v>
      </c>
      <c r="AT87" s="105">
        <v>1.0092307348</v>
      </c>
      <c r="AU87" s="104" t="s">
        <v>26</v>
      </c>
      <c r="AV87" s="104" t="s">
        <v>26</v>
      </c>
      <c r="AW87" s="104">
        <v>3</v>
      </c>
      <c r="AX87" s="104" t="s">
        <v>26</v>
      </c>
      <c r="AY87" s="104" t="s">
        <v>225</v>
      </c>
      <c r="AZ87" s="104" t="s">
        <v>26</v>
      </c>
      <c r="BA87" s="104" t="s">
        <v>26</v>
      </c>
      <c r="BB87" s="104" t="s">
        <v>26</v>
      </c>
      <c r="BC87" s="114" t="s">
        <v>430</v>
      </c>
      <c r="BD87" s="115">
        <v>711</v>
      </c>
      <c r="BE87" s="115">
        <v>774</v>
      </c>
      <c r="BF87" s="115">
        <v>681</v>
      </c>
    </row>
    <row r="88" spans="1:93" x14ac:dyDescent="0.3">
      <c r="A88" s="10"/>
      <c r="B88" t="s">
        <v>100</v>
      </c>
      <c r="C88" s="104">
        <v>365</v>
      </c>
      <c r="D88" s="105">
        <v>49525.417208999999</v>
      </c>
      <c r="E88" s="113">
        <v>0.90071587470000003</v>
      </c>
      <c r="F88" s="105">
        <v>0.81228421230000003</v>
      </c>
      <c r="G88" s="105">
        <v>0.9987749051</v>
      </c>
      <c r="H88" s="105">
        <v>0.95942964180000001</v>
      </c>
      <c r="I88" s="107">
        <v>0.73699530579999994</v>
      </c>
      <c r="J88" s="105">
        <v>0.66513652420000002</v>
      </c>
      <c r="K88" s="105">
        <v>0.81661743259999997</v>
      </c>
      <c r="L88" s="105">
        <v>1.0026856978000001</v>
      </c>
      <c r="M88" s="105">
        <v>0.9042427086</v>
      </c>
      <c r="N88" s="105">
        <v>1.1118459669</v>
      </c>
      <c r="O88" s="104">
        <v>339</v>
      </c>
      <c r="P88" s="105">
        <v>46746.072543000002</v>
      </c>
      <c r="Q88" s="113">
        <v>0.77370651759999998</v>
      </c>
      <c r="R88" s="105">
        <v>0.69505577900000004</v>
      </c>
      <c r="S88" s="105">
        <v>0.86125717310000005</v>
      </c>
      <c r="T88" s="105">
        <v>0.81157808679999999</v>
      </c>
      <c r="U88" s="107">
        <v>0.72519461330000001</v>
      </c>
      <c r="V88" s="105">
        <v>0.65196404809999997</v>
      </c>
      <c r="W88" s="105">
        <v>0.80665065599999997</v>
      </c>
      <c r="X88" s="105">
        <v>0.98704582230000004</v>
      </c>
      <c r="Y88" s="105">
        <v>0.88670818630000003</v>
      </c>
      <c r="Z88" s="105">
        <v>1.0987374092</v>
      </c>
      <c r="AA88" s="104">
        <v>300</v>
      </c>
      <c r="AB88" s="105">
        <v>44194.184676999997</v>
      </c>
      <c r="AC88" s="113">
        <v>0.6324577079</v>
      </c>
      <c r="AD88" s="105">
        <v>0.56434843540000001</v>
      </c>
      <c r="AE88" s="105">
        <v>0.7087868544</v>
      </c>
      <c r="AF88" s="105">
        <v>0.86099293889999995</v>
      </c>
      <c r="AG88" s="107">
        <v>0.67882234320000001</v>
      </c>
      <c r="AH88" s="105">
        <v>0.60619449000000003</v>
      </c>
      <c r="AI88" s="105">
        <v>0.76015170259999998</v>
      </c>
      <c r="AJ88" s="105">
        <v>1.0102319412</v>
      </c>
      <c r="AK88" s="105">
        <v>0.90144022010000002</v>
      </c>
      <c r="AL88" s="105">
        <v>1.1321533612000001</v>
      </c>
      <c r="AM88" s="105">
        <v>1.09898258E-2</v>
      </c>
      <c r="AN88" s="105">
        <v>0.81743877490000005</v>
      </c>
      <c r="AO88" s="105">
        <v>0.69981384160000004</v>
      </c>
      <c r="AP88" s="105">
        <v>0.95483414440000003</v>
      </c>
      <c r="AQ88" s="105">
        <v>4.3897710299999997E-2</v>
      </c>
      <c r="AR88" s="105">
        <v>0.85899065320000001</v>
      </c>
      <c r="AS88" s="105">
        <v>0.7409381746</v>
      </c>
      <c r="AT88" s="105">
        <v>0.995852242</v>
      </c>
      <c r="AU88" s="104" t="s">
        <v>26</v>
      </c>
      <c r="AV88" s="104" t="s">
        <v>26</v>
      </c>
      <c r="AW88" s="104" t="s">
        <v>26</v>
      </c>
      <c r="AX88" s="104" t="s">
        <v>26</v>
      </c>
      <c r="AY88" s="104" t="s">
        <v>26</v>
      </c>
      <c r="AZ88" s="104" t="s">
        <v>26</v>
      </c>
      <c r="BA88" s="104" t="s">
        <v>26</v>
      </c>
      <c r="BB88" s="104" t="s">
        <v>26</v>
      </c>
      <c r="BC88" s="114" t="s">
        <v>26</v>
      </c>
      <c r="BD88" s="115">
        <v>365</v>
      </c>
      <c r="BE88" s="115">
        <v>339</v>
      </c>
      <c r="BF88" s="115">
        <v>300</v>
      </c>
    </row>
    <row r="89" spans="1:93" x14ac:dyDescent="0.3">
      <c r="A89" s="10"/>
      <c r="B89" t="s">
        <v>148</v>
      </c>
      <c r="C89" s="104">
        <v>662</v>
      </c>
      <c r="D89" s="105">
        <v>115892.52564000001</v>
      </c>
      <c r="E89" s="113">
        <v>0.78914208419999998</v>
      </c>
      <c r="F89" s="105">
        <v>0.73052653739999995</v>
      </c>
      <c r="G89" s="105">
        <v>0.85246078989999996</v>
      </c>
      <c r="H89" s="105">
        <v>1.0013797E-3</v>
      </c>
      <c r="I89" s="107">
        <v>0.57121889130000003</v>
      </c>
      <c r="J89" s="105">
        <v>0.52932167050000001</v>
      </c>
      <c r="K89" s="105">
        <v>0.61643238860000005</v>
      </c>
      <c r="L89" s="105">
        <v>0.87848066589999996</v>
      </c>
      <c r="M89" s="105">
        <v>0.8132292673</v>
      </c>
      <c r="N89" s="105">
        <v>0.94896766669999999</v>
      </c>
      <c r="O89" s="104">
        <v>980</v>
      </c>
      <c r="P89" s="105">
        <v>116101.42275</v>
      </c>
      <c r="Q89" s="113">
        <v>0.94921310550000004</v>
      </c>
      <c r="R89" s="105">
        <v>0.89048489559999999</v>
      </c>
      <c r="S89" s="105">
        <v>1.0118144891</v>
      </c>
      <c r="T89" s="105">
        <v>4.2600937999999999E-9</v>
      </c>
      <c r="U89" s="107">
        <v>0.84408956999999996</v>
      </c>
      <c r="V89" s="105">
        <v>0.79286253740000001</v>
      </c>
      <c r="W89" s="105">
        <v>0.89862639300000002</v>
      </c>
      <c r="X89" s="105">
        <v>1.2109460227</v>
      </c>
      <c r="Y89" s="105">
        <v>1.1360242883</v>
      </c>
      <c r="Z89" s="105">
        <v>1.2908089071</v>
      </c>
      <c r="AA89" s="104">
        <v>625</v>
      </c>
      <c r="AB89" s="105">
        <v>118860.30815</v>
      </c>
      <c r="AC89" s="113">
        <v>0.49565276000000003</v>
      </c>
      <c r="AD89" s="105">
        <v>0.45776561440000002</v>
      </c>
      <c r="AE89" s="105">
        <v>0.53667564960000003</v>
      </c>
      <c r="AF89" s="105">
        <v>8.5762350000000006E-9</v>
      </c>
      <c r="AG89" s="107">
        <v>0.52582734279999999</v>
      </c>
      <c r="AH89" s="105">
        <v>0.4861777773</v>
      </c>
      <c r="AI89" s="105">
        <v>0.56871047460000002</v>
      </c>
      <c r="AJ89" s="105">
        <v>0.79171183089999997</v>
      </c>
      <c r="AK89" s="105">
        <v>0.73119425930000004</v>
      </c>
      <c r="AL89" s="105">
        <v>0.85723816230000005</v>
      </c>
      <c r="AM89" s="105">
        <v>6.5188970000000001E-37</v>
      </c>
      <c r="AN89" s="105">
        <v>0.52217226790000004</v>
      </c>
      <c r="AO89" s="105">
        <v>0.47232224880000001</v>
      </c>
      <c r="AP89" s="105">
        <v>0.5772835771</v>
      </c>
      <c r="AQ89" s="105">
        <v>2.4176300000000001E-4</v>
      </c>
      <c r="AR89" s="105">
        <v>1.2028418259</v>
      </c>
      <c r="AS89" s="105">
        <v>1.0898904557</v>
      </c>
      <c r="AT89" s="105">
        <v>1.3274989707</v>
      </c>
      <c r="AU89" s="104">
        <v>1</v>
      </c>
      <c r="AV89" s="104">
        <v>2</v>
      </c>
      <c r="AW89" s="104">
        <v>3</v>
      </c>
      <c r="AX89" s="104" t="s">
        <v>224</v>
      </c>
      <c r="AY89" s="104" t="s">
        <v>225</v>
      </c>
      <c r="AZ89" s="104" t="s">
        <v>26</v>
      </c>
      <c r="BA89" s="104" t="s">
        <v>26</v>
      </c>
      <c r="BB89" s="104" t="s">
        <v>26</v>
      </c>
      <c r="BC89" s="114" t="s">
        <v>228</v>
      </c>
      <c r="BD89" s="115">
        <v>662</v>
      </c>
      <c r="BE89" s="115">
        <v>980</v>
      </c>
      <c r="BF89" s="115">
        <v>625</v>
      </c>
    </row>
    <row r="90" spans="1:93" x14ac:dyDescent="0.3">
      <c r="A90" s="10"/>
      <c r="B90" t="s">
        <v>149</v>
      </c>
      <c r="C90" s="104">
        <v>629</v>
      </c>
      <c r="D90" s="105">
        <v>83507.225376000002</v>
      </c>
      <c r="E90" s="113">
        <v>0.90385324509999998</v>
      </c>
      <c r="F90" s="105">
        <v>0.83508942659999996</v>
      </c>
      <c r="G90" s="105">
        <v>0.97827928689999999</v>
      </c>
      <c r="H90" s="105">
        <v>0.87874431689999999</v>
      </c>
      <c r="I90" s="107">
        <v>0.75322823520000004</v>
      </c>
      <c r="J90" s="105">
        <v>0.69660560299999996</v>
      </c>
      <c r="K90" s="105">
        <v>0.81445336049999995</v>
      </c>
      <c r="L90" s="105">
        <v>1.0061782492</v>
      </c>
      <c r="M90" s="105">
        <v>0.92962969559999997</v>
      </c>
      <c r="N90" s="105">
        <v>1.0890300448000001</v>
      </c>
      <c r="O90" s="104">
        <v>1050</v>
      </c>
      <c r="P90" s="105">
        <v>75327.467497999998</v>
      </c>
      <c r="Q90" s="113">
        <v>1.5159914597999999</v>
      </c>
      <c r="R90" s="105">
        <v>1.4251554476999999</v>
      </c>
      <c r="S90" s="105">
        <v>1.6126171429</v>
      </c>
      <c r="T90" s="105">
        <v>3.3365959999999999E-97</v>
      </c>
      <c r="U90" s="107">
        <v>1.3939138469000001</v>
      </c>
      <c r="V90" s="105">
        <v>1.3121010480999999</v>
      </c>
      <c r="W90" s="105">
        <v>1.4808278794</v>
      </c>
      <c r="X90" s="105">
        <v>1.9340059867999999</v>
      </c>
      <c r="Y90" s="105">
        <v>1.8181231497999999</v>
      </c>
      <c r="Z90" s="105">
        <v>2.0572749197000002</v>
      </c>
      <c r="AA90" s="104">
        <v>455</v>
      </c>
      <c r="AB90" s="105">
        <v>71422.420786999995</v>
      </c>
      <c r="AC90" s="113">
        <v>0.61219902780000002</v>
      </c>
      <c r="AD90" s="105">
        <v>0.55791957469999998</v>
      </c>
      <c r="AE90" s="105">
        <v>0.67175927609999997</v>
      </c>
      <c r="AF90" s="105">
        <v>0.63666256499999996</v>
      </c>
      <c r="AG90" s="107">
        <v>0.63705485610000001</v>
      </c>
      <c r="AH90" s="105">
        <v>0.58112811450000001</v>
      </c>
      <c r="AI90" s="105">
        <v>0.69836388849999997</v>
      </c>
      <c r="AJ90" s="105">
        <v>0.97787251949999998</v>
      </c>
      <c r="AK90" s="105">
        <v>0.89117132730000004</v>
      </c>
      <c r="AL90" s="105">
        <v>1.0730087864</v>
      </c>
      <c r="AM90" s="105">
        <v>1.039164E-58</v>
      </c>
      <c r="AN90" s="105">
        <v>0.40382749109999999</v>
      </c>
      <c r="AO90" s="105">
        <v>0.3617595522</v>
      </c>
      <c r="AP90" s="105">
        <v>0.4507873852</v>
      </c>
      <c r="AQ90" s="105">
        <v>1.1044019999999999E-24</v>
      </c>
      <c r="AR90" s="105">
        <v>1.6772539878999999</v>
      </c>
      <c r="AS90" s="105">
        <v>1.5194272391000001</v>
      </c>
      <c r="AT90" s="105">
        <v>1.8514746</v>
      </c>
      <c r="AU90" s="104" t="s">
        <v>26</v>
      </c>
      <c r="AV90" s="104">
        <v>2</v>
      </c>
      <c r="AW90" s="104" t="s">
        <v>26</v>
      </c>
      <c r="AX90" s="104" t="s">
        <v>224</v>
      </c>
      <c r="AY90" s="104" t="s">
        <v>225</v>
      </c>
      <c r="AZ90" s="104" t="s">
        <v>26</v>
      </c>
      <c r="BA90" s="104" t="s">
        <v>26</v>
      </c>
      <c r="BB90" s="104" t="s">
        <v>26</v>
      </c>
      <c r="BC90" s="114" t="s">
        <v>444</v>
      </c>
      <c r="BD90" s="115">
        <v>629</v>
      </c>
      <c r="BE90" s="115">
        <v>1050</v>
      </c>
      <c r="BF90" s="115">
        <v>455</v>
      </c>
    </row>
    <row r="91" spans="1:93" x14ac:dyDescent="0.3">
      <c r="A91" s="10"/>
      <c r="B91" t="s">
        <v>101</v>
      </c>
      <c r="C91" s="104">
        <v>660</v>
      </c>
      <c r="D91" s="105">
        <v>107925.30645</v>
      </c>
      <c r="E91" s="113">
        <v>0.90848575600000003</v>
      </c>
      <c r="F91" s="105">
        <v>0.84090763459999995</v>
      </c>
      <c r="G91" s="105">
        <v>0.98149467889999997</v>
      </c>
      <c r="H91" s="105">
        <v>0.77503100130000002</v>
      </c>
      <c r="I91" s="107">
        <v>0.61153405230000002</v>
      </c>
      <c r="J91" s="105">
        <v>0.56661448140000004</v>
      </c>
      <c r="K91" s="105">
        <v>0.660014718</v>
      </c>
      <c r="L91" s="105">
        <v>1.0113352054</v>
      </c>
      <c r="M91" s="105">
        <v>0.93610658150000003</v>
      </c>
      <c r="N91" s="105">
        <v>1.0926094505999999</v>
      </c>
      <c r="O91" s="104">
        <v>657</v>
      </c>
      <c r="P91" s="105">
        <v>107053.74137</v>
      </c>
      <c r="Q91" s="113">
        <v>0.78779592409999999</v>
      </c>
      <c r="R91" s="105">
        <v>0.72904616050000004</v>
      </c>
      <c r="S91" s="105">
        <v>0.8512800036</v>
      </c>
      <c r="T91" s="105">
        <v>0.89922604429999997</v>
      </c>
      <c r="U91" s="107">
        <v>0.61371045189999995</v>
      </c>
      <c r="V91" s="105">
        <v>0.56853209240000002</v>
      </c>
      <c r="W91" s="105">
        <v>0.66247890639999996</v>
      </c>
      <c r="X91" s="105">
        <v>1.0050201957</v>
      </c>
      <c r="Y91" s="105">
        <v>0.93007096440000003</v>
      </c>
      <c r="Z91" s="105">
        <v>1.0860091676000001</v>
      </c>
      <c r="AA91" s="104">
        <v>643</v>
      </c>
      <c r="AB91" s="105">
        <v>107102.04187</v>
      </c>
      <c r="AC91" s="113">
        <v>0.66368303070000001</v>
      </c>
      <c r="AD91" s="105">
        <v>0.6136186924</v>
      </c>
      <c r="AE91" s="105">
        <v>0.71783205220000001</v>
      </c>
      <c r="AF91" s="105">
        <v>0.14465351300000001</v>
      </c>
      <c r="AG91" s="107">
        <v>0.6003620368</v>
      </c>
      <c r="AH91" s="105">
        <v>0.55570603119999995</v>
      </c>
      <c r="AI91" s="105">
        <v>0.64860655629999997</v>
      </c>
      <c r="AJ91" s="105">
        <v>1.060108507</v>
      </c>
      <c r="AK91" s="105">
        <v>0.98014016599999998</v>
      </c>
      <c r="AL91" s="105">
        <v>1.1466013593</v>
      </c>
      <c r="AM91" s="105">
        <v>1.9993665E-3</v>
      </c>
      <c r="AN91" s="105">
        <v>0.84245552729999995</v>
      </c>
      <c r="AO91" s="105">
        <v>0.7556609473</v>
      </c>
      <c r="AP91" s="105">
        <v>0.93921925969999998</v>
      </c>
      <c r="AQ91" s="105">
        <v>9.6997183999999997E-3</v>
      </c>
      <c r="AR91" s="105">
        <v>0.86715275280000004</v>
      </c>
      <c r="AS91" s="105">
        <v>0.77836601599999999</v>
      </c>
      <c r="AT91" s="105">
        <v>0.96606722430000003</v>
      </c>
      <c r="AU91" s="104" t="s">
        <v>26</v>
      </c>
      <c r="AV91" s="104" t="s">
        <v>26</v>
      </c>
      <c r="AW91" s="104" t="s">
        <v>26</v>
      </c>
      <c r="AX91" s="104" t="s">
        <v>26</v>
      </c>
      <c r="AY91" s="104" t="s">
        <v>225</v>
      </c>
      <c r="AZ91" s="104" t="s">
        <v>26</v>
      </c>
      <c r="BA91" s="104" t="s">
        <v>26</v>
      </c>
      <c r="BB91" s="104" t="s">
        <v>26</v>
      </c>
      <c r="BC91" s="114" t="s">
        <v>427</v>
      </c>
      <c r="BD91" s="115">
        <v>660</v>
      </c>
      <c r="BE91" s="115">
        <v>657</v>
      </c>
      <c r="BF91" s="115">
        <v>643</v>
      </c>
    </row>
    <row r="92" spans="1:93" x14ac:dyDescent="0.3">
      <c r="A92" s="10"/>
      <c r="B92" t="s">
        <v>111</v>
      </c>
      <c r="C92" s="104">
        <v>512</v>
      </c>
      <c r="D92" s="105">
        <v>68819.157991</v>
      </c>
      <c r="E92" s="113">
        <v>1.0484122554999999</v>
      </c>
      <c r="F92" s="105">
        <v>0.96056904310000002</v>
      </c>
      <c r="G92" s="105">
        <v>1.1442886540999999</v>
      </c>
      <c r="H92" s="105">
        <v>5.3810540000000001E-4</v>
      </c>
      <c r="I92" s="107">
        <v>0.74397887880000002</v>
      </c>
      <c r="J92" s="105">
        <v>0.68224829239999996</v>
      </c>
      <c r="K92" s="105">
        <v>0.81129491750000005</v>
      </c>
      <c r="L92" s="105">
        <v>1.1671027495999999</v>
      </c>
      <c r="M92" s="105">
        <v>1.0693148287000001</v>
      </c>
      <c r="N92" s="105">
        <v>1.2738332916999999</v>
      </c>
      <c r="O92" s="104">
        <v>462</v>
      </c>
      <c r="P92" s="105">
        <v>67185.256741000005</v>
      </c>
      <c r="Q92" s="113">
        <v>0.81619553219999996</v>
      </c>
      <c r="R92" s="105">
        <v>0.74441325449999995</v>
      </c>
      <c r="S92" s="105">
        <v>0.89489963110000004</v>
      </c>
      <c r="T92" s="105">
        <v>0.3894471659</v>
      </c>
      <c r="U92" s="107">
        <v>0.68765086630000005</v>
      </c>
      <c r="V92" s="105">
        <v>0.62772079290000005</v>
      </c>
      <c r="W92" s="105">
        <v>0.75330261359999995</v>
      </c>
      <c r="X92" s="105">
        <v>1.0412506188999999</v>
      </c>
      <c r="Y92" s="105">
        <v>0.94967533069999999</v>
      </c>
      <c r="Z92" s="105">
        <v>1.1416563286000001</v>
      </c>
      <c r="AA92" s="104">
        <v>412</v>
      </c>
      <c r="AB92" s="105">
        <v>72597.490739999994</v>
      </c>
      <c r="AC92" s="113">
        <v>0.60787519729999995</v>
      </c>
      <c r="AD92" s="105">
        <v>0.55141927999999996</v>
      </c>
      <c r="AE92" s="105">
        <v>0.67011123630000002</v>
      </c>
      <c r="AF92" s="105">
        <v>0.55355300230000004</v>
      </c>
      <c r="AG92" s="107">
        <v>0.56751272779999995</v>
      </c>
      <c r="AH92" s="105">
        <v>0.51527600129999995</v>
      </c>
      <c r="AI92" s="105">
        <v>0.62504501540000001</v>
      </c>
      <c r="AJ92" s="105">
        <v>0.97096601549999995</v>
      </c>
      <c r="AK92" s="105">
        <v>0.88078833209999996</v>
      </c>
      <c r="AL92" s="105">
        <v>1.0703763534999999</v>
      </c>
      <c r="AM92" s="105">
        <v>1.36932E-5</v>
      </c>
      <c r="AN92" s="105">
        <v>0.74476663160000001</v>
      </c>
      <c r="AO92" s="105">
        <v>0.65213859299999999</v>
      </c>
      <c r="AP92" s="105">
        <v>0.85055131149999996</v>
      </c>
      <c r="AQ92" s="105">
        <v>9.5503300000000004E-5</v>
      </c>
      <c r="AR92" s="105">
        <v>0.77850628700000002</v>
      </c>
      <c r="AS92" s="105">
        <v>0.68649876350000005</v>
      </c>
      <c r="AT92" s="105">
        <v>0.88284505530000001</v>
      </c>
      <c r="AU92" s="104">
        <v>1</v>
      </c>
      <c r="AV92" s="104" t="s">
        <v>26</v>
      </c>
      <c r="AW92" s="104" t="s">
        <v>26</v>
      </c>
      <c r="AX92" s="104" t="s">
        <v>224</v>
      </c>
      <c r="AY92" s="104" t="s">
        <v>225</v>
      </c>
      <c r="AZ92" s="104" t="s">
        <v>26</v>
      </c>
      <c r="BA92" s="104" t="s">
        <v>26</v>
      </c>
      <c r="BB92" s="104" t="s">
        <v>26</v>
      </c>
      <c r="BC92" s="114" t="s">
        <v>266</v>
      </c>
      <c r="BD92" s="115">
        <v>512</v>
      </c>
      <c r="BE92" s="115">
        <v>462</v>
      </c>
      <c r="BF92" s="115">
        <v>412</v>
      </c>
    </row>
    <row r="93" spans="1:93" x14ac:dyDescent="0.3">
      <c r="A93" s="10"/>
      <c r="B93" t="s">
        <v>110</v>
      </c>
      <c r="C93" s="104">
        <v>119</v>
      </c>
      <c r="D93" s="105">
        <v>15484.386983</v>
      </c>
      <c r="E93" s="113">
        <v>0.97797871120000002</v>
      </c>
      <c r="F93" s="105">
        <v>0.81679688910000003</v>
      </c>
      <c r="G93" s="105">
        <v>1.170967192</v>
      </c>
      <c r="H93" s="105">
        <v>0.35505871160000002</v>
      </c>
      <c r="I93" s="107">
        <v>0.76851605509999998</v>
      </c>
      <c r="J93" s="105">
        <v>0.64213069030000003</v>
      </c>
      <c r="K93" s="105">
        <v>0.91977682409999995</v>
      </c>
      <c r="L93" s="105">
        <v>1.0886954411</v>
      </c>
      <c r="M93" s="105">
        <v>0.90926626440000002</v>
      </c>
      <c r="N93" s="105">
        <v>1.3035321004</v>
      </c>
      <c r="O93" s="104">
        <v>121</v>
      </c>
      <c r="P93" s="105">
        <v>15389.432435000001</v>
      </c>
      <c r="Q93" s="113">
        <v>0.85679689319999996</v>
      </c>
      <c r="R93" s="105">
        <v>0.71664160460000004</v>
      </c>
      <c r="S93" s="105">
        <v>1.0243626821</v>
      </c>
      <c r="T93" s="105">
        <v>0.32895657750000001</v>
      </c>
      <c r="U93" s="107">
        <v>0.7862538174</v>
      </c>
      <c r="V93" s="105">
        <v>0.65793169520000006</v>
      </c>
      <c r="W93" s="105">
        <v>0.9396037156</v>
      </c>
      <c r="X93" s="105">
        <v>1.0930472662999999</v>
      </c>
      <c r="Y93" s="105">
        <v>0.91424601689999996</v>
      </c>
      <c r="Z93" s="105">
        <v>1.3068170978</v>
      </c>
      <c r="AA93" s="104">
        <v>88</v>
      </c>
      <c r="AB93" s="105">
        <v>15732.982027</v>
      </c>
      <c r="AC93" s="113">
        <v>0.53593240259999997</v>
      </c>
      <c r="AD93" s="105">
        <v>0.43469827799999999</v>
      </c>
      <c r="AE93" s="105">
        <v>0.66074230030000003</v>
      </c>
      <c r="AF93" s="105">
        <v>0.1456489779</v>
      </c>
      <c r="AG93" s="107">
        <v>0.55933452319999999</v>
      </c>
      <c r="AH93" s="105">
        <v>0.45387183790000002</v>
      </c>
      <c r="AI93" s="105">
        <v>0.68930275610000002</v>
      </c>
      <c r="AJ93" s="105">
        <v>0.85605096540000003</v>
      </c>
      <c r="AK93" s="105">
        <v>0.69434853870000002</v>
      </c>
      <c r="AL93" s="105">
        <v>1.0554112445999999</v>
      </c>
      <c r="AM93" s="105">
        <v>8.111371E-4</v>
      </c>
      <c r="AN93" s="105">
        <v>0.62550693970000004</v>
      </c>
      <c r="AO93" s="105">
        <v>0.47531126750000002</v>
      </c>
      <c r="AP93" s="105">
        <v>0.8231635947</v>
      </c>
      <c r="AQ93" s="105">
        <v>0.30552850209999999</v>
      </c>
      <c r="AR93" s="105">
        <v>0.87608951339999996</v>
      </c>
      <c r="AS93" s="105">
        <v>0.68022788570000003</v>
      </c>
      <c r="AT93" s="105">
        <v>1.1283466197000001</v>
      </c>
      <c r="AU93" s="104" t="s">
        <v>26</v>
      </c>
      <c r="AV93" s="104" t="s">
        <v>26</v>
      </c>
      <c r="AW93" s="104" t="s">
        <v>26</v>
      </c>
      <c r="AX93" s="104" t="s">
        <v>26</v>
      </c>
      <c r="AY93" s="104" t="s">
        <v>225</v>
      </c>
      <c r="AZ93" s="104" t="s">
        <v>26</v>
      </c>
      <c r="BA93" s="104" t="s">
        <v>26</v>
      </c>
      <c r="BB93" s="104" t="s">
        <v>26</v>
      </c>
      <c r="BC93" s="114" t="s">
        <v>427</v>
      </c>
      <c r="BD93" s="115">
        <v>119</v>
      </c>
      <c r="BE93" s="115">
        <v>121</v>
      </c>
      <c r="BF93" s="115">
        <v>88</v>
      </c>
    </row>
    <row r="94" spans="1:93" x14ac:dyDescent="0.3">
      <c r="A94" s="10"/>
      <c r="B94" t="s">
        <v>112</v>
      </c>
      <c r="C94" s="104">
        <v>982</v>
      </c>
      <c r="D94" s="105">
        <v>108933.59635000001</v>
      </c>
      <c r="E94" s="113">
        <v>1.1150006472</v>
      </c>
      <c r="F94" s="105">
        <v>1.0461253518</v>
      </c>
      <c r="G94" s="105">
        <v>1.1884105867999999</v>
      </c>
      <c r="H94" s="105">
        <v>3.0790020000000003E-11</v>
      </c>
      <c r="I94" s="107">
        <v>0.90146661159999997</v>
      </c>
      <c r="J94" s="105">
        <v>0.84681143380000001</v>
      </c>
      <c r="K94" s="105">
        <v>0.95964936170000004</v>
      </c>
      <c r="L94" s="105">
        <v>1.2412295968</v>
      </c>
      <c r="M94" s="105">
        <v>1.1645569461</v>
      </c>
      <c r="N94" s="105">
        <v>1.3229502576000001</v>
      </c>
      <c r="O94" s="104">
        <v>940</v>
      </c>
      <c r="P94" s="105">
        <v>107711.81302</v>
      </c>
      <c r="Q94" s="113">
        <v>0.99537019950000005</v>
      </c>
      <c r="R94" s="105">
        <v>0.93258024129999995</v>
      </c>
      <c r="S94" s="105">
        <v>1.0623877606000001</v>
      </c>
      <c r="T94" s="105">
        <v>6.6970439999999998E-13</v>
      </c>
      <c r="U94" s="107">
        <v>0.87269907879999997</v>
      </c>
      <c r="V94" s="105">
        <v>0.81865587790000005</v>
      </c>
      <c r="W94" s="105">
        <v>0.93030991730000001</v>
      </c>
      <c r="X94" s="105">
        <v>1.2698303229000001</v>
      </c>
      <c r="Y94" s="105">
        <v>1.1897268669000001</v>
      </c>
      <c r="Z94" s="105">
        <v>1.3553270871</v>
      </c>
      <c r="AA94" s="104">
        <v>779</v>
      </c>
      <c r="AB94" s="105">
        <v>112953.98721000001</v>
      </c>
      <c r="AC94" s="113">
        <v>0.71412360100000005</v>
      </c>
      <c r="AD94" s="105">
        <v>0.66486570609999995</v>
      </c>
      <c r="AE94" s="105">
        <v>0.76703086470000004</v>
      </c>
      <c r="AF94" s="105">
        <v>3.0676880000000002E-4</v>
      </c>
      <c r="AG94" s="107">
        <v>0.68966135620000002</v>
      </c>
      <c r="AH94" s="105">
        <v>0.64289260699999995</v>
      </c>
      <c r="AI94" s="105">
        <v>0.73983240900000002</v>
      </c>
      <c r="AJ94" s="105">
        <v>1.1406778076999999</v>
      </c>
      <c r="AK94" s="105">
        <v>1.061997608</v>
      </c>
      <c r="AL94" s="105">
        <v>1.2251871861000001</v>
      </c>
      <c r="AM94" s="105">
        <v>7.2177489999999998E-12</v>
      </c>
      <c r="AN94" s="105">
        <v>0.71744522919999998</v>
      </c>
      <c r="AO94" s="105">
        <v>0.65244795150000001</v>
      </c>
      <c r="AP94" s="105">
        <v>0.78891757689999997</v>
      </c>
      <c r="AQ94" s="105">
        <v>1.2875699399999999E-2</v>
      </c>
      <c r="AR94" s="105">
        <v>0.89270818100000005</v>
      </c>
      <c r="AS94" s="105">
        <v>0.81633316590000005</v>
      </c>
      <c r="AT94" s="105">
        <v>0.97622873809999999</v>
      </c>
      <c r="AU94" s="104">
        <v>1</v>
      </c>
      <c r="AV94" s="104">
        <v>2</v>
      </c>
      <c r="AW94" s="104">
        <v>3</v>
      </c>
      <c r="AX94" s="104" t="s">
        <v>26</v>
      </c>
      <c r="AY94" s="104" t="s">
        <v>225</v>
      </c>
      <c r="AZ94" s="104" t="s">
        <v>26</v>
      </c>
      <c r="BA94" s="104" t="s">
        <v>26</v>
      </c>
      <c r="BB94" s="104" t="s">
        <v>26</v>
      </c>
      <c r="BC94" s="114" t="s">
        <v>229</v>
      </c>
      <c r="BD94" s="115">
        <v>982</v>
      </c>
      <c r="BE94" s="115">
        <v>940</v>
      </c>
      <c r="BF94" s="115">
        <v>779</v>
      </c>
    </row>
    <row r="95" spans="1:93" x14ac:dyDescent="0.3">
      <c r="A95" s="10"/>
      <c r="B95" t="s">
        <v>102</v>
      </c>
      <c r="C95" s="104">
        <v>827</v>
      </c>
      <c r="D95" s="105">
        <v>110973.75743</v>
      </c>
      <c r="E95" s="113">
        <v>0.9086880718</v>
      </c>
      <c r="F95" s="105">
        <v>0.84787029739999997</v>
      </c>
      <c r="G95" s="105">
        <v>0.97386830790000001</v>
      </c>
      <c r="H95" s="105">
        <v>0.74502885860000001</v>
      </c>
      <c r="I95" s="107">
        <v>0.74522122989999995</v>
      </c>
      <c r="J95" s="105">
        <v>0.69612309240000003</v>
      </c>
      <c r="K95" s="105">
        <v>0.79778229970000003</v>
      </c>
      <c r="L95" s="105">
        <v>1.0115604253999999</v>
      </c>
      <c r="M95" s="105">
        <v>0.94385748570000005</v>
      </c>
      <c r="N95" s="105">
        <v>1.0841197</v>
      </c>
      <c r="O95" s="104">
        <v>649</v>
      </c>
      <c r="P95" s="105">
        <v>106163.30755</v>
      </c>
      <c r="Q95" s="113">
        <v>0.67190820829999998</v>
      </c>
      <c r="R95" s="105">
        <v>0.62151359500000003</v>
      </c>
      <c r="S95" s="105">
        <v>0.72638900269999995</v>
      </c>
      <c r="T95" s="105">
        <v>1.069669E-4</v>
      </c>
      <c r="U95" s="107">
        <v>0.61132232500000006</v>
      </c>
      <c r="V95" s="105">
        <v>0.56605375140000003</v>
      </c>
      <c r="W95" s="105">
        <v>0.66021112689999994</v>
      </c>
      <c r="X95" s="105">
        <v>0.85717798020000002</v>
      </c>
      <c r="Y95" s="105">
        <v>0.79288772100000005</v>
      </c>
      <c r="Z95" s="105">
        <v>0.92668113060000001</v>
      </c>
      <c r="AA95" s="104">
        <v>612</v>
      </c>
      <c r="AB95" s="105">
        <v>107153.29882</v>
      </c>
      <c r="AC95" s="113">
        <v>0.56154627479999997</v>
      </c>
      <c r="AD95" s="105">
        <v>0.5181980196</v>
      </c>
      <c r="AE95" s="105">
        <v>0.60852069460000002</v>
      </c>
      <c r="AF95" s="105">
        <v>7.9804612000000004E-3</v>
      </c>
      <c r="AG95" s="107">
        <v>0.57114433870000003</v>
      </c>
      <c r="AH95" s="105">
        <v>0.52764046369999995</v>
      </c>
      <c r="AI95" s="105">
        <v>0.61823510159999995</v>
      </c>
      <c r="AJ95" s="105">
        <v>0.89696429700000002</v>
      </c>
      <c r="AK95" s="105">
        <v>0.82772363230000001</v>
      </c>
      <c r="AL95" s="105">
        <v>0.97199707570000005</v>
      </c>
      <c r="AM95" s="105">
        <v>1.4507050000000001E-3</v>
      </c>
      <c r="AN95" s="105">
        <v>0.83574849640000004</v>
      </c>
      <c r="AO95" s="105">
        <v>0.74836504189999997</v>
      </c>
      <c r="AP95" s="105">
        <v>0.9333353513</v>
      </c>
      <c r="AQ95" s="105">
        <v>8.5872465000000002E-9</v>
      </c>
      <c r="AR95" s="105">
        <v>0.73942668469999995</v>
      </c>
      <c r="AS95" s="105">
        <v>0.66720115339999997</v>
      </c>
      <c r="AT95" s="105">
        <v>0.81947073859999997</v>
      </c>
      <c r="AU95" s="104" t="s">
        <v>26</v>
      </c>
      <c r="AV95" s="104">
        <v>2</v>
      </c>
      <c r="AW95" s="104" t="s">
        <v>26</v>
      </c>
      <c r="AX95" s="104" t="s">
        <v>224</v>
      </c>
      <c r="AY95" s="104" t="s">
        <v>225</v>
      </c>
      <c r="AZ95" s="104" t="s">
        <v>26</v>
      </c>
      <c r="BA95" s="104" t="s">
        <v>26</v>
      </c>
      <c r="BB95" s="104" t="s">
        <v>26</v>
      </c>
      <c r="BC95" s="114" t="s">
        <v>444</v>
      </c>
      <c r="BD95" s="115">
        <v>827</v>
      </c>
      <c r="BE95" s="115">
        <v>649</v>
      </c>
      <c r="BF95" s="115">
        <v>612</v>
      </c>
    </row>
    <row r="96" spans="1:93" x14ac:dyDescent="0.3">
      <c r="A96" s="10"/>
      <c r="B96" t="s">
        <v>103</v>
      </c>
      <c r="C96" s="104">
        <v>463</v>
      </c>
      <c r="D96" s="105">
        <v>65949.734074000007</v>
      </c>
      <c r="E96" s="113">
        <v>0.9089229365</v>
      </c>
      <c r="F96" s="105">
        <v>0.82909015659999996</v>
      </c>
      <c r="G96" s="105">
        <v>0.99644278490000004</v>
      </c>
      <c r="H96" s="105">
        <v>0.80215234229999999</v>
      </c>
      <c r="I96" s="107">
        <v>0.70204983610000005</v>
      </c>
      <c r="J96" s="105">
        <v>0.64092801020000001</v>
      </c>
      <c r="K96" s="105">
        <v>0.76900051879999998</v>
      </c>
      <c r="L96" s="105">
        <v>1.0118218791</v>
      </c>
      <c r="M96" s="105">
        <v>0.92295124969999998</v>
      </c>
      <c r="N96" s="105">
        <v>1.109249828</v>
      </c>
      <c r="O96" s="104">
        <v>408</v>
      </c>
      <c r="P96" s="105">
        <v>63990.406385000002</v>
      </c>
      <c r="Q96" s="113">
        <v>0.77575551279999999</v>
      </c>
      <c r="R96" s="105">
        <v>0.70344217669999998</v>
      </c>
      <c r="S96" s="105">
        <v>0.85550260639999998</v>
      </c>
      <c r="T96" s="105">
        <v>0.83507922950000002</v>
      </c>
      <c r="U96" s="107">
        <v>0.63759557570000003</v>
      </c>
      <c r="V96" s="105">
        <v>0.57863478629999998</v>
      </c>
      <c r="W96" s="105">
        <v>0.70256425600000005</v>
      </c>
      <c r="X96" s="105">
        <v>0.98965980070000004</v>
      </c>
      <c r="Y96" s="105">
        <v>0.89740702189999999</v>
      </c>
      <c r="Z96" s="105">
        <v>1.0913960971000001</v>
      </c>
      <c r="AA96" s="104">
        <v>327</v>
      </c>
      <c r="AB96" s="105">
        <v>59985.795015000003</v>
      </c>
      <c r="AC96" s="113">
        <v>0.56747077850000005</v>
      </c>
      <c r="AD96" s="105">
        <v>0.50876635920000002</v>
      </c>
      <c r="AE96" s="105">
        <v>0.63294885479999996</v>
      </c>
      <c r="AF96" s="105">
        <v>7.7846835399999995E-2</v>
      </c>
      <c r="AG96" s="107">
        <v>0.54512905919999999</v>
      </c>
      <c r="AH96" s="105">
        <v>0.48913391969999997</v>
      </c>
      <c r="AI96" s="105">
        <v>0.60753441779999995</v>
      </c>
      <c r="AJ96" s="105">
        <v>0.9064275745</v>
      </c>
      <c r="AK96" s="105">
        <v>0.81265833320000003</v>
      </c>
      <c r="AL96" s="105">
        <v>1.0110164558000001</v>
      </c>
      <c r="AM96" s="105">
        <v>2.5292799999999999E-5</v>
      </c>
      <c r="AN96" s="105">
        <v>0.73150724570000003</v>
      </c>
      <c r="AO96" s="105">
        <v>0.63246754250000004</v>
      </c>
      <c r="AP96" s="105">
        <v>0.84605582820000003</v>
      </c>
      <c r="AQ96" s="105">
        <v>1.9646622499999999E-2</v>
      </c>
      <c r="AR96" s="105">
        <v>0.85348876299999998</v>
      </c>
      <c r="AS96" s="105">
        <v>0.74713226089999996</v>
      </c>
      <c r="AT96" s="105">
        <v>0.97498542990000003</v>
      </c>
      <c r="AU96" s="104" t="s">
        <v>26</v>
      </c>
      <c r="AV96" s="104" t="s">
        <v>26</v>
      </c>
      <c r="AW96" s="104" t="s">
        <v>26</v>
      </c>
      <c r="AX96" s="104" t="s">
        <v>26</v>
      </c>
      <c r="AY96" s="104" t="s">
        <v>225</v>
      </c>
      <c r="AZ96" s="104" t="s">
        <v>26</v>
      </c>
      <c r="BA96" s="104" t="s">
        <v>26</v>
      </c>
      <c r="BB96" s="104" t="s">
        <v>26</v>
      </c>
      <c r="BC96" s="114" t="s">
        <v>427</v>
      </c>
      <c r="BD96" s="115">
        <v>463</v>
      </c>
      <c r="BE96" s="115">
        <v>408</v>
      </c>
      <c r="BF96" s="115">
        <v>327</v>
      </c>
    </row>
    <row r="97" spans="1:93" x14ac:dyDescent="0.3">
      <c r="A97" s="10"/>
      <c r="B97" t="s">
        <v>104</v>
      </c>
      <c r="C97" s="104">
        <v>204</v>
      </c>
      <c r="D97" s="105">
        <v>34599.292028000003</v>
      </c>
      <c r="E97" s="113">
        <v>0.81605595040000001</v>
      </c>
      <c r="F97" s="105">
        <v>0.71100989400000003</v>
      </c>
      <c r="G97" s="105">
        <v>0.93662172610000005</v>
      </c>
      <c r="H97" s="105">
        <v>0.17199564040000001</v>
      </c>
      <c r="I97" s="107">
        <v>0.58960743999999998</v>
      </c>
      <c r="J97" s="105">
        <v>0.51400450649999996</v>
      </c>
      <c r="K97" s="105">
        <v>0.67633051649999998</v>
      </c>
      <c r="L97" s="105">
        <v>0.90844144419999995</v>
      </c>
      <c r="M97" s="105">
        <v>0.79150314960000001</v>
      </c>
      <c r="N97" s="105">
        <v>1.0426564417999999</v>
      </c>
      <c r="O97" s="104">
        <v>158</v>
      </c>
      <c r="P97" s="105">
        <v>30122.570409</v>
      </c>
      <c r="Q97" s="113">
        <v>0.56075642879999998</v>
      </c>
      <c r="R97" s="105">
        <v>0.47954815709999998</v>
      </c>
      <c r="S97" s="105">
        <v>0.65571677780000004</v>
      </c>
      <c r="T97" s="105">
        <v>2.71304E-5</v>
      </c>
      <c r="U97" s="107">
        <v>0.52452363079999997</v>
      </c>
      <c r="V97" s="105">
        <v>0.44879405979999998</v>
      </c>
      <c r="W97" s="105">
        <v>0.61303182000000001</v>
      </c>
      <c r="X97" s="105">
        <v>0.7153775725</v>
      </c>
      <c r="Y97" s="105">
        <v>0.61177719760000004</v>
      </c>
      <c r="Z97" s="105">
        <v>0.83652197760000002</v>
      </c>
      <c r="AA97" s="104">
        <v>183</v>
      </c>
      <c r="AB97" s="105">
        <v>29046.42337</v>
      </c>
      <c r="AC97" s="113">
        <v>0.55872472200000001</v>
      </c>
      <c r="AD97" s="105">
        <v>0.48306917069999999</v>
      </c>
      <c r="AE97" s="105">
        <v>0.64622901619999995</v>
      </c>
      <c r="AF97" s="105">
        <v>0.12535908770000001</v>
      </c>
      <c r="AG97" s="107">
        <v>0.63002593360000003</v>
      </c>
      <c r="AH97" s="105">
        <v>0.54504931459999995</v>
      </c>
      <c r="AI97" s="105">
        <v>0.72825094219999997</v>
      </c>
      <c r="AJ97" s="105">
        <v>0.89245739830000004</v>
      </c>
      <c r="AK97" s="105">
        <v>0.77161191959999997</v>
      </c>
      <c r="AL97" s="105">
        <v>1.0322290098</v>
      </c>
      <c r="AM97" s="105">
        <v>0.97333722540000001</v>
      </c>
      <c r="AN97" s="105">
        <v>0.9963768462</v>
      </c>
      <c r="AO97" s="105">
        <v>0.8053476624</v>
      </c>
      <c r="AP97" s="105">
        <v>1.2327183227</v>
      </c>
      <c r="AQ97" s="105">
        <v>3.9967509999999998E-4</v>
      </c>
      <c r="AR97" s="105">
        <v>0.68715439</v>
      </c>
      <c r="AS97" s="105">
        <v>0.55827100650000006</v>
      </c>
      <c r="AT97" s="105">
        <v>0.84579200809999999</v>
      </c>
      <c r="AU97" s="104" t="s">
        <v>26</v>
      </c>
      <c r="AV97" s="104">
        <v>2</v>
      </c>
      <c r="AW97" s="104" t="s">
        <v>26</v>
      </c>
      <c r="AX97" s="104" t="s">
        <v>224</v>
      </c>
      <c r="AY97" s="104" t="s">
        <v>26</v>
      </c>
      <c r="AZ97" s="104" t="s">
        <v>26</v>
      </c>
      <c r="BA97" s="104" t="s">
        <v>26</v>
      </c>
      <c r="BB97" s="104" t="s">
        <v>26</v>
      </c>
      <c r="BC97" s="114" t="s">
        <v>434</v>
      </c>
      <c r="BD97" s="115">
        <v>204</v>
      </c>
      <c r="BE97" s="115">
        <v>158</v>
      </c>
      <c r="BF97" s="115">
        <v>183</v>
      </c>
    </row>
    <row r="98" spans="1:93" x14ac:dyDescent="0.3">
      <c r="A98" s="10"/>
      <c r="B98" t="s">
        <v>105</v>
      </c>
      <c r="C98" s="104">
        <v>549</v>
      </c>
      <c r="D98" s="105">
        <v>88853.988584000006</v>
      </c>
      <c r="E98" s="113">
        <v>0.89645289130000005</v>
      </c>
      <c r="F98" s="105">
        <v>0.82375989810000005</v>
      </c>
      <c r="G98" s="105">
        <v>0.97556070429999997</v>
      </c>
      <c r="H98" s="105">
        <v>0.96188315589999995</v>
      </c>
      <c r="I98" s="107">
        <v>0.6178675924</v>
      </c>
      <c r="J98" s="105">
        <v>0.56828608250000001</v>
      </c>
      <c r="K98" s="105">
        <v>0.67177496250000002</v>
      </c>
      <c r="L98" s="105">
        <v>0.99794010310000003</v>
      </c>
      <c r="M98" s="105">
        <v>0.91701755399999996</v>
      </c>
      <c r="N98" s="105">
        <v>1.0860036922</v>
      </c>
      <c r="O98" s="104">
        <v>528</v>
      </c>
      <c r="P98" s="105">
        <v>83796.315443</v>
      </c>
      <c r="Q98" s="113">
        <v>0.74430201600000001</v>
      </c>
      <c r="R98" s="105">
        <v>0.68281426059999994</v>
      </c>
      <c r="S98" s="105">
        <v>0.81132677360000005</v>
      </c>
      <c r="T98" s="105">
        <v>0.2391483133</v>
      </c>
      <c r="U98" s="107">
        <v>0.63009930349999999</v>
      </c>
      <c r="V98" s="105">
        <v>0.57858238480000002</v>
      </c>
      <c r="W98" s="105">
        <v>0.68620328370000006</v>
      </c>
      <c r="X98" s="105">
        <v>0.94953341960000004</v>
      </c>
      <c r="Y98" s="105">
        <v>0.87109123160000002</v>
      </c>
      <c r="Z98" s="105">
        <v>1.0350393646</v>
      </c>
      <c r="AA98" s="104">
        <v>538</v>
      </c>
      <c r="AB98" s="105">
        <v>85518.742144000003</v>
      </c>
      <c r="AC98" s="113">
        <v>0.65032279719999997</v>
      </c>
      <c r="AD98" s="105">
        <v>0.59700730869999996</v>
      </c>
      <c r="AE98" s="105">
        <v>0.70839960319999995</v>
      </c>
      <c r="AF98" s="105">
        <v>0.38347842659999998</v>
      </c>
      <c r="AG98" s="107">
        <v>0.62910186300000004</v>
      </c>
      <c r="AH98" s="105">
        <v>0.57812675290000004</v>
      </c>
      <c r="AI98" s="105">
        <v>0.68457159609999996</v>
      </c>
      <c r="AJ98" s="105">
        <v>1.0387680530000001</v>
      </c>
      <c r="AK98" s="105">
        <v>0.95360661250000001</v>
      </c>
      <c r="AL98" s="105">
        <v>1.1315348005000001</v>
      </c>
      <c r="AM98" s="105">
        <v>2.7570363300000001E-2</v>
      </c>
      <c r="AN98" s="105">
        <v>0.87373510109999997</v>
      </c>
      <c r="AO98" s="105">
        <v>0.77488056679999995</v>
      </c>
      <c r="AP98" s="105">
        <v>0.98520089379999998</v>
      </c>
      <c r="AQ98" s="105">
        <v>2.2782222E-3</v>
      </c>
      <c r="AR98" s="105">
        <v>0.83027454450000004</v>
      </c>
      <c r="AS98" s="105">
        <v>0.73677605479999997</v>
      </c>
      <c r="AT98" s="105">
        <v>0.93563819650000002</v>
      </c>
      <c r="AU98" s="104" t="s">
        <v>26</v>
      </c>
      <c r="AV98" s="104" t="s">
        <v>26</v>
      </c>
      <c r="AW98" s="104" t="s">
        <v>26</v>
      </c>
      <c r="AX98" s="104" t="s">
        <v>224</v>
      </c>
      <c r="AY98" s="104" t="s">
        <v>26</v>
      </c>
      <c r="AZ98" s="104" t="s">
        <v>26</v>
      </c>
      <c r="BA98" s="104" t="s">
        <v>26</v>
      </c>
      <c r="BB98" s="104" t="s">
        <v>26</v>
      </c>
      <c r="BC98" s="114" t="s">
        <v>437</v>
      </c>
      <c r="BD98" s="115">
        <v>549</v>
      </c>
      <c r="BE98" s="115">
        <v>528</v>
      </c>
      <c r="BF98" s="115">
        <v>538</v>
      </c>
    </row>
    <row r="99" spans="1:93" x14ac:dyDescent="0.3">
      <c r="A99" s="10"/>
      <c r="B99" t="s">
        <v>106</v>
      </c>
      <c r="C99" s="104">
        <v>1096</v>
      </c>
      <c r="D99" s="105">
        <v>124343.54672</v>
      </c>
      <c r="E99" s="113">
        <v>0.93709889560000004</v>
      </c>
      <c r="F99" s="105">
        <v>0.88208556490000001</v>
      </c>
      <c r="G99" s="105">
        <v>0.99554326130000004</v>
      </c>
      <c r="H99" s="105">
        <v>0.17076596999999999</v>
      </c>
      <c r="I99" s="107">
        <v>0.88142893529999999</v>
      </c>
      <c r="J99" s="105">
        <v>0.83076046439999995</v>
      </c>
      <c r="K99" s="105">
        <v>0.93518770019999997</v>
      </c>
      <c r="L99" s="105">
        <v>1.0431876314999999</v>
      </c>
      <c r="M99" s="105">
        <v>0.98194625520000001</v>
      </c>
      <c r="N99" s="105">
        <v>1.1082484695999999</v>
      </c>
      <c r="O99" s="104">
        <v>993</v>
      </c>
      <c r="P99" s="105">
        <v>119650.59067999999</v>
      </c>
      <c r="Q99" s="113">
        <v>0.78103614040000002</v>
      </c>
      <c r="R99" s="105">
        <v>0.73299721169999998</v>
      </c>
      <c r="S99" s="105">
        <v>0.83222342849999997</v>
      </c>
      <c r="T99" s="105">
        <v>0.91125064160000002</v>
      </c>
      <c r="U99" s="107">
        <v>0.8299165047</v>
      </c>
      <c r="V99" s="105">
        <v>0.77987022049999999</v>
      </c>
      <c r="W99" s="105">
        <v>0.88317438800000003</v>
      </c>
      <c r="X99" s="105">
        <v>0.99639649129999996</v>
      </c>
      <c r="Y99" s="105">
        <v>0.93511146550000002</v>
      </c>
      <c r="Z99" s="105">
        <v>1.0616979948</v>
      </c>
      <c r="AA99" s="104">
        <v>824</v>
      </c>
      <c r="AB99" s="105">
        <v>115748.88165</v>
      </c>
      <c r="AC99" s="113">
        <v>0.60690997099999999</v>
      </c>
      <c r="AD99" s="105">
        <v>0.56611980439999998</v>
      </c>
      <c r="AE99" s="105">
        <v>0.65063915800000005</v>
      </c>
      <c r="AF99" s="105">
        <v>0.38169316019999999</v>
      </c>
      <c r="AG99" s="107">
        <v>0.71188592780000004</v>
      </c>
      <c r="AH99" s="105">
        <v>0.66490162939999997</v>
      </c>
      <c r="AI99" s="105">
        <v>0.76219030269999999</v>
      </c>
      <c r="AJ99" s="105">
        <v>0.96942424839999997</v>
      </c>
      <c r="AK99" s="105">
        <v>0.90426964809999999</v>
      </c>
      <c r="AL99" s="105">
        <v>1.0392733798</v>
      </c>
      <c r="AM99" s="105">
        <v>8.6696950000000003E-8</v>
      </c>
      <c r="AN99" s="105">
        <v>0.77705747479999998</v>
      </c>
      <c r="AO99" s="105">
        <v>0.70850082010000004</v>
      </c>
      <c r="AP99" s="105">
        <v>0.85224787599999996</v>
      </c>
      <c r="AQ99" s="105">
        <v>3.2132899999999999E-5</v>
      </c>
      <c r="AR99" s="105">
        <v>0.83346180859999996</v>
      </c>
      <c r="AS99" s="105">
        <v>0.7648770802</v>
      </c>
      <c r="AT99" s="105">
        <v>0.90819636839999995</v>
      </c>
      <c r="AU99" s="104" t="s">
        <v>26</v>
      </c>
      <c r="AV99" s="104" t="s">
        <v>26</v>
      </c>
      <c r="AW99" s="104" t="s">
        <v>26</v>
      </c>
      <c r="AX99" s="104" t="s">
        <v>224</v>
      </c>
      <c r="AY99" s="104" t="s">
        <v>225</v>
      </c>
      <c r="AZ99" s="104" t="s">
        <v>26</v>
      </c>
      <c r="BA99" s="104" t="s">
        <v>26</v>
      </c>
      <c r="BB99" s="104" t="s">
        <v>26</v>
      </c>
      <c r="BC99" s="114" t="s">
        <v>436</v>
      </c>
      <c r="BD99" s="115">
        <v>1096</v>
      </c>
      <c r="BE99" s="115">
        <v>993</v>
      </c>
      <c r="BF99" s="115">
        <v>824</v>
      </c>
    </row>
    <row r="100" spans="1:93" x14ac:dyDescent="0.3">
      <c r="A100" s="10"/>
      <c r="B100" t="s">
        <v>107</v>
      </c>
      <c r="C100" s="104">
        <v>345</v>
      </c>
      <c r="D100" s="105">
        <v>53865.970948000002</v>
      </c>
      <c r="E100" s="113">
        <v>1.0476488983000001</v>
      </c>
      <c r="F100" s="105">
        <v>0.94204491079999997</v>
      </c>
      <c r="G100" s="105">
        <v>1.1650911772999999</v>
      </c>
      <c r="H100" s="105">
        <v>4.5538222E-3</v>
      </c>
      <c r="I100" s="107">
        <v>0.64047856920000001</v>
      </c>
      <c r="J100" s="105">
        <v>0.57633826129999999</v>
      </c>
      <c r="K100" s="105">
        <v>0.71175701000000002</v>
      </c>
      <c r="L100" s="105">
        <v>1.166252973</v>
      </c>
      <c r="M100" s="105">
        <v>1.0486935839</v>
      </c>
      <c r="N100" s="105">
        <v>1.2969908635</v>
      </c>
      <c r="O100" s="104">
        <v>302</v>
      </c>
      <c r="P100" s="105">
        <v>50530.160079000001</v>
      </c>
      <c r="Q100" s="113">
        <v>0.87256251890000003</v>
      </c>
      <c r="R100" s="105">
        <v>0.77894532329999999</v>
      </c>
      <c r="S100" s="105">
        <v>0.97743105519999995</v>
      </c>
      <c r="T100" s="105">
        <v>6.4122186999999997E-2</v>
      </c>
      <c r="U100" s="107">
        <v>0.59766286020000003</v>
      </c>
      <c r="V100" s="105">
        <v>0.53391869049999996</v>
      </c>
      <c r="W100" s="105">
        <v>0.66901740070000004</v>
      </c>
      <c r="X100" s="105">
        <v>1.113160054</v>
      </c>
      <c r="Y100" s="105">
        <v>0.99372915920000005</v>
      </c>
      <c r="Z100" s="105">
        <v>1.2469446976</v>
      </c>
      <c r="AA100" s="104">
        <v>260</v>
      </c>
      <c r="AB100" s="105">
        <v>48883.141821999998</v>
      </c>
      <c r="AC100" s="113">
        <v>0.67547733769999996</v>
      </c>
      <c r="AD100" s="105">
        <v>0.59772772969999999</v>
      </c>
      <c r="AE100" s="105">
        <v>0.76334024860000005</v>
      </c>
      <c r="AF100" s="105">
        <v>0.22326128109999999</v>
      </c>
      <c r="AG100" s="107">
        <v>0.53188070629999995</v>
      </c>
      <c r="AH100" s="105">
        <v>0.47100439329999999</v>
      </c>
      <c r="AI100" s="105">
        <v>0.60062515289999996</v>
      </c>
      <c r="AJ100" s="105">
        <v>1.0789476888</v>
      </c>
      <c r="AK100" s="105">
        <v>0.9547573493</v>
      </c>
      <c r="AL100" s="105">
        <v>1.2192921227</v>
      </c>
      <c r="AM100" s="105">
        <v>2.4774750999999999E-3</v>
      </c>
      <c r="AN100" s="105">
        <v>0.77413059019999997</v>
      </c>
      <c r="AO100" s="105">
        <v>0.65584349190000002</v>
      </c>
      <c r="AP100" s="105">
        <v>0.91375179929999994</v>
      </c>
      <c r="AQ100" s="105">
        <v>2.0309852100000001E-2</v>
      </c>
      <c r="AR100" s="105">
        <v>0.83287685430000002</v>
      </c>
      <c r="AS100" s="105">
        <v>0.71367927040000001</v>
      </c>
      <c r="AT100" s="105">
        <v>0.97198263029999998</v>
      </c>
      <c r="AU100" s="104">
        <v>1</v>
      </c>
      <c r="AV100" s="104" t="s">
        <v>26</v>
      </c>
      <c r="AW100" s="104" t="s">
        <v>26</v>
      </c>
      <c r="AX100" s="104" t="s">
        <v>26</v>
      </c>
      <c r="AY100" s="104" t="s">
        <v>225</v>
      </c>
      <c r="AZ100" s="104" t="s">
        <v>26</v>
      </c>
      <c r="BA100" s="104" t="s">
        <v>26</v>
      </c>
      <c r="BB100" s="104" t="s">
        <v>26</v>
      </c>
      <c r="BC100" s="114" t="s">
        <v>429</v>
      </c>
      <c r="BD100" s="115">
        <v>345</v>
      </c>
      <c r="BE100" s="115">
        <v>302</v>
      </c>
      <c r="BF100" s="115">
        <v>260</v>
      </c>
    </row>
    <row r="101" spans="1:93" x14ac:dyDescent="0.3">
      <c r="A101" s="10"/>
      <c r="B101" t="s">
        <v>150</v>
      </c>
      <c r="C101" s="104">
        <v>260</v>
      </c>
      <c r="D101" s="105">
        <v>53063.302253000002</v>
      </c>
      <c r="E101" s="113">
        <v>0.7719393027</v>
      </c>
      <c r="F101" s="105">
        <v>0.68314898869999996</v>
      </c>
      <c r="G101" s="105">
        <v>0.87226988100000002</v>
      </c>
      <c r="H101" s="105">
        <v>1.50289785E-2</v>
      </c>
      <c r="I101" s="107">
        <v>0.48998081339999999</v>
      </c>
      <c r="J101" s="105">
        <v>0.43390014529999998</v>
      </c>
      <c r="K101" s="105">
        <v>0.55330978819999999</v>
      </c>
      <c r="L101" s="105">
        <v>0.85933036169999999</v>
      </c>
      <c r="M101" s="105">
        <v>0.76048811800000005</v>
      </c>
      <c r="N101" s="105">
        <v>0.97101934010000002</v>
      </c>
      <c r="O101" s="104">
        <v>292</v>
      </c>
      <c r="P101" s="105">
        <v>50265.437308</v>
      </c>
      <c r="Q101" s="113">
        <v>0.73723167830000003</v>
      </c>
      <c r="R101" s="105">
        <v>0.65688153770000002</v>
      </c>
      <c r="S101" s="105">
        <v>0.82741029590000004</v>
      </c>
      <c r="T101" s="105">
        <v>0.2975809686</v>
      </c>
      <c r="U101" s="107">
        <v>0.58091606409999996</v>
      </c>
      <c r="V101" s="105">
        <v>0.51796520170000004</v>
      </c>
      <c r="W101" s="105">
        <v>0.65151765490000002</v>
      </c>
      <c r="X101" s="105">
        <v>0.94051353010000005</v>
      </c>
      <c r="Y101" s="105">
        <v>0.83800790459999996</v>
      </c>
      <c r="Z101" s="105">
        <v>1.0555577048</v>
      </c>
      <c r="AA101" s="104">
        <v>264</v>
      </c>
      <c r="AB101" s="105">
        <v>53201.467092999999</v>
      </c>
      <c r="AC101" s="113">
        <v>0.55675494930000002</v>
      </c>
      <c r="AD101" s="105">
        <v>0.49312237349999999</v>
      </c>
      <c r="AE101" s="105">
        <v>0.62859868090000004</v>
      </c>
      <c r="AF101" s="105">
        <v>5.8171230499999997E-2</v>
      </c>
      <c r="AG101" s="107">
        <v>0.4962269171</v>
      </c>
      <c r="AH101" s="105">
        <v>0.4398377336</v>
      </c>
      <c r="AI101" s="105">
        <v>0.55984544849999995</v>
      </c>
      <c r="AJ101" s="105">
        <v>0.88931105779999997</v>
      </c>
      <c r="AK101" s="105">
        <v>0.78767001569999995</v>
      </c>
      <c r="AL101" s="105">
        <v>1.0040678732999999</v>
      </c>
      <c r="AM101" s="105">
        <v>9.4623289999999996E-4</v>
      </c>
      <c r="AN101" s="105">
        <v>0.75519672530000004</v>
      </c>
      <c r="AO101" s="105">
        <v>0.63939452860000001</v>
      </c>
      <c r="AP101" s="105">
        <v>0.89197212120000002</v>
      </c>
      <c r="AQ101" s="105">
        <v>0.58954616520000003</v>
      </c>
      <c r="AR101" s="105">
        <v>0.95503840230000003</v>
      </c>
      <c r="AS101" s="105">
        <v>0.80804799969999996</v>
      </c>
      <c r="AT101" s="105">
        <v>1.1287675363</v>
      </c>
      <c r="AU101" s="104" t="s">
        <v>26</v>
      </c>
      <c r="AV101" s="104" t="s">
        <v>26</v>
      </c>
      <c r="AW101" s="104" t="s">
        <v>26</v>
      </c>
      <c r="AX101" s="104" t="s">
        <v>26</v>
      </c>
      <c r="AY101" s="104" t="s">
        <v>225</v>
      </c>
      <c r="AZ101" s="104" t="s">
        <v>26</v>
      </c>
      <c r="BA101" s="104" t="s">
        <v>26</v>
      </c>
      <c r="BB101" s="104" t="s">
        <v>26</v>
      </c>
      <c r="BC101" s="114" t="s">
        <v>427</v>
      </c>
      <c r="BD101" s="115">
        <v>260</v>
      </c>
      <c r="BE101" s="115">
        <v>292</v>
      </c>
      <c r="BF101" s="115">
        <v>264</v>
      </c>
    </row>
    <row r="102" spans="1:93" x14ac:dyDescent="0.3">
      <c r="A102" s="10"/>
      <c r="B102" t="s">
        <v>151</v>
      </c>
      <c r="C102" s="104">
        <v>342</v>
      </c>
      <c r="D102" s="105">
        <v>40064.851156999997</v>
      </c>
      <c r="E102" s="113">
        <v>1.2526722155000001</v>
      </c>
      <c r="F102" s="105">
        <v>1.1258889860000001</v>
      </c>
      <c r="G102" s="105">
        <v>1.3937321520999999</v>
      </c>
      <c r="H102" s="105">
        <v>1.0101084E-9</v>
      </c>
      <c r="I102" s="107">
        <v>0.85361605029999998</v>
      </c>
      <c r="J102" s="105">
        <v>0.76777658709999996</v>
      </c>
      <c r="K102" s="105">
        <v>0.94905259369999995</v>
      </c>
      <c r="L102" s="105">
        <v>1.3944869295</v>
      </c>
      <c r="M102" s="105">
        <v>1.2533506017</v>
      </c>
      <c r="N102" s="105">
        <v>1.551516227</v>
      </c>
      <c r="O102" s="104">
        <v>265</v>
      </c>
      <c r="P102" s="105">
        <v>37333.277333999999</v>
      </c>
      <c r="Q102" s="113">
        <v>0.92393064599999997</v>
      </c>
      <c r="R102" s="105">
        <v>0.8185838701</v>
      </c>
      <c r="S102" s="105">
        <v>1.0428349125</v>
      </c>
      <c r="T102" s="105">
        <v>7.7746124000000003E-3</v>
      </c>
      <c r="U102" s="107">
        <v>0.70982249330000002</v>
      </c>
      <c r="V102" s="105">
        <v>0.62930453620000004</v>
      </c>
      <c r="W102" s="105">
        <v>0.80064252359999999</v>
      </c>
      <c r="X102" s="105">
        <v>1.1786922605000001</v>
      </c>
      <c r="Y102" s="105">
        <v>1.0442975093</v>
      </c>
      <c r="Z102" s="105">
        <v>1.3303828006</v>
      </c>
      <c r="AA102" s="104">
        <v>221</v>
      </c>
      <c r="AB102" s="105">
        <v>40238.454299999998</v>
      </c>
      <c r="AC102" s="113">
        <v>0.67465964460000005</v>
      </c>
      <c r="AD102" s="105">
        <v>0.59092669340000004</v>
      </c>
      <c r="AE102" s="105">
        <v>0.77025736219999996</v>
      </c>
      <c r="AF102" s="105">
        <v>0.26874914779999998</v>
      </c>
      <c r="AG102" s="107">
        <v>0.54922586819999997</v>
      </c>
      <c r="AH102" s="105">
        <v>0.48138546389999998</v>
      </c>
      <c r="AI102" s="105">
        <v>0.62662684469999996</v>
      </c>
      <c r="AJ102" s="105">
        <v>1.0776415781999999</v>
      </c>
      <c r="AK102" s="105">
        <v>0.94389397610000003</v>
      </c>
      <c r="AL102" s="105">
        <v>1.2303409074</v>
      </c>
      <c r="AM102" s="105">
        <v>5.5727619999999996E-4</v>
      </c>
      <c r="AN102" s="105">
        <v>0.73020593869999995</v>
      </c>
      <c r="AO102" s="105">
        <v>0.61080677770000003</v>
      </c>
      <c r="AP102" s="105">
        <v>0.8729449842</v>
      </c>
      <c r="AQ102" s="105">
        <v>1.9967579999999999E-4</v>
      </c>
      <c r="AR102" s="105">
        <v>0.73756776479999997</v>
      </c>
      <c r="AS102" s="105">
        <v>0.62826044169999995</v>
      </c>
      <c r="AT102" s="105">
        <v>0.86589282329999995</v>
      </c>
      <c r="AU102" s="104">
        <v>1</v>
      </c>
      <c r="AV102" s="104" t="s">
        <v>26</v>
      </c>
      <c r="AW102" s="104" t="s">
        <v>26</v>
      </c>
      <c r="AX102" s="104" t="s">
        <v>224</v>
      </c>
      <c r="AY102" s="104" t="s">
        <v>225</v>
      </c>
      <c r="AZ102" s="104" t="s">
        <v>26</v>
      </c>
      <c r="BA102" s="104" t="s">
        <v>26</v>
      </c>
      <c r="BB102" s="104" t="s">
        <v>26</v>
      </c>
      <c r="BC102" s="114" t="s">
        <v>266</v>
      </c>
      <c r="BD102" s="115">
        <v>342</v>
      </c>
      <c r="BE102" s="115">
        <v>265</v>
      </c>
      <c r="BF102" s="115">
        <v>221</v>
      </c>
    </row>
    <row r="103" spans="1:93" x14ac:dyDescent="0.3">
      <c r="A103" s="10"/>
      <c r="B103" t="s">
        <v>108</v>
      </c>
      <c r="C103" s="104">
        <v>763</v>
      </c>
      <c r="D103" s="105">
        <v>102152.27334</v>
      </c>
      <c r="E103" s="113">
        <v>0.84458897889999995</v>
      </c>
      <c r="F103" s="105">
        <v>0.78588827650000004</v>
      </c>
      <c r="G103" s="105">
        <v>0.90767423889999999</v>
      </c>
      <c r="H103" s="105">
        <v>9.3424830700000003E-2</v>
      </c>
      <c r="I103" s="107">
        <v>0.74692415059999995</v>
      </c>
      <c r="J103" s="105">
        <v>0.69576237090000004</v>
      </c>
      <c r="K103" s="105">
        <v>0.80184803039999997</v>
      </c>
      <c r="L103" s="105">
        <v>0.94020468989999995</v>
      </c>
      <c r="M103" s="105">
        <v>0.87485849540000005</v>
      </c>
      <c r="N103" s="105">
        <v>1.0104318166999999</v>
      </c>
      <c r="O103" s="104">
        <v>642</v>
      </c>
      <c r="P103" s="105">
        <v>97072.972296000007</v>
      </c>
      <c r="Q103" s="113">
        <v>0.65511549650000001</v>
      </c>
      <c r="R103" s="105">
        <v>0.60572795369999999</v>
      </c>
      <c r="S103" s="105">
        <v>0.70852981289999994</v>
      </c>
      <c r="T103" s="105">
        <v>7.2393963000000002E-6</v>
      </c>
      <c r="U103" s="107">
        <v>0.66135813590000003</v>
      </c>
      <c r="V103" s="105">
        <v>0.61212829570000005</v>
      </c>
      <c r="W103" s="105">
        <v>0.71454723949999999</v>
      </c>
      <c r="X103" s="105">
        <v>0.83575490090000004</v>
      </c>
      <c r="Y103" s="105">
        <v>0.77274939860000003</v>
      </c>
      <c r="Z103" s="105">
        <v>0.90389750619999998</v>
      </c>
      <c r="AA103" s="104">
        <v>697</v>
      </c>
      <c r="AB103" s="105">
        <v>93324.978942999995</v>
      </c>
      <c r="AC103" s="113">
        <v>0.66157598299999998</v>
      </c>
      <c r="AD103" s="105">
        <v>0.61351171199999999</v>
      </c>
      <c r="AE103" s="105">
        <v>0.71340574710000004</v>
      </c>
      <c r="AF103" s="105">
        <v>0.15152277710000001</v>
      </c>
      <c r="AG103" s="107">
        <v>0.74685256600000005</v>
      </c>
      <c r="AH103" s="105">
        <v>0.69341514029999995</v>
      </c>
      <c r="AI103" s="105">
        <v>0.80440809980000005</v>
      </c>
      <c r="AJ103" s="105">
        <v>1.0567428955</v>
      </c>
      <c r="AK103" s="105">
        <v>0.97996928490000001</v>
      </c>
      <c r="AL103" s="105">
        <v>1.1395311714</v>
      </c>
      <c r="AM103" s="105">
        <v>0.85762962350000005</v>
      </c>
      <c r="AN103" s="105">
        <v>1.0098615992</v>
      </c>
      <c r="AO103" s="105">
        <v>0.90719077680000004</v>
      </c>
      <c r="AP103" s="105">
        <v>1.1241521361</v>
      </c>
      <c r="AQ103" s="105">
        <v>2.1021184999999999E-6</v>
      </c>
      <c r="AR103" s="105">
        <v>0.7756619052</v>
      </c>
      <c r="AS103" s="105">
        <v>0.69836884629999996</v>
      </c>
      <c r="AT103" s="105">
        <v>0.86150949359999995</v>
      </c>
      <c r="AU103" s="104" t="s">
        <v>26</v>
      </c>
      <c r="AV103" s="104">
        <v>2</v>
      </c>
      <c r="AW103" s="104" t="s">
        <v>26</v>
      </c>
      <c r="AX103" s="104" t="s">
        <v>224</v>
      </c>
      <c r="AY103" s="104" t="s">
        <v>26</v>
      </c>
      <c r="AZ103" s="104" t="s">
        <v>26</v>
      </c>
      <c r="BA103" s="104" t="s">
        <v>26</v>
      </c>
      <c r="BB103" s="104" t="s">
        <v>26</v>
      </c>
      <c r="BC103" s="114" t="s">
        <v>434</v>
      </c>
      <c r="BD103" s="115">
        <v>763</v>
      </c>
      <c r="BE103" s="115">
        <v>642</v>
      </c>
      <c r="BF103" s="115">
        <v>697</v>
      </c>
    </row>
    <row r="104" spans="1:93" x14ac:dyDescent="0.3">
      <c r="A104" s="10"/>
      <c r="B104" t="s">
        <v>109</v>
      </c>
      <c r="C104" s="104">
        <v>636</v>
      </c>
      <c r="D104" s="105">
        <v>84581.392221999995</v>
      </c>
      <c r="E104" s="113">
        <v>0.86676346479999999</v>
      </c>
      <c r="F104" s="105">
        <v>0.80115760840000005</v>
      </c>
      <c r="G104" s="105">
        <v>0.93774170779999999</v>
      </c>
      <c r="H104" s="105">
        <v>0.37345333559999999</v>
      </c>
      <c r="I104" s="107">
        <v>0.75193843859999998</v>
      </c>
      <c r="J104" s="105">
        <v>0.69571272920000005</v>
      </c>
      <c r="K104" s="105">
        <v>0.81270816489999997</v>
      </c>
      <c r="L104" s="105">
        <v>0.96488954390000004</v>
      </c>
      <c r="M104" s="105">
        <v>0.89185646460000001</v>
      </c>
      <c r="N104" s="105">
        <v>1.0439032163999999</v>
      </c>
      <c r="O104" s="104">
        <v>508</v>
      </c>
      <c r="P104" s="105">
        <v>80483.524963999997</v>
      </c>
      <c r="Q104" s="113">
        <v>0.66902382059999999</v>
      </c>
      <c r="R104" s="105">
        <v>0.61274329120000004</v>
      </c>
      <c r="S104" s="105">
        <v>0.73047372200000005</v>
      </c>
      <c r="T104" s="105">
        <v>4.1044870000000002E-4</v>
      </c>
      <c r="U104" s="107">
        <v>0.63118507820000003</v>
      </c>
      <c r="V104" s="105">
        <v>0.57861643039999999</v>
      </c>
      <c r="W104" s="105">
        <v>0.68852970989999995</v>
      </c>
      <c r="X104" s="105">
        <v>0.85349826080000002</v>
      </c>
      <c r="Y104" s="105">
        <v>0.78169912230000005</v>
      </c>
      <c r="Z104" s="105">
        <v>0.93189215700000005</v>
      </c>
      <c r="AA104" s="104">
        <v>581</v>
      </c>
      <c r="AB104" s="105">
        <v>78617.414229999995</v>
      </c>
      <c r="AC104" s="113">
        <v>0.72596792899999996</v>
      </c>
      <c r="AD104" s="105">
        <v>0.66855042580000001</v>
      </c>
      <c r="AE104" s="105">
        <v>0.78831665279999996</v>
      </c>
      <c r="AF104" s="105">
        <v>4.2781569999999998E-4</v>
      </c>
      <c r="AG104" s="107">
        <v>0.73902201649999999</v>
      </c>
      <c r="AH104" s="105">
        <v>0.68130815349999996</v>
      </c>
      <c r="AI104" s="105">
        <v>0.80162484199999995</v>
      </c>
      <c r="AJ104" s="105">
        <v>1.1595968885000001</v>
      </c>
      <c r="AK104" s="105">
        <v>1.067883253</v>
      </c>
      <c r="AL104" s="105">
        <v>1.2591872193</v>
      </c>
      <c r="AM104" s="105">
        <v>0.1787035139</v>
      </c>
      <c r="AN104" s="105">
        <v>1.0851152180999999</v>
      </c>
      <c r="AO104" s="105">
        <v>0.96331945559999999</v>
      </c>
      <c r="AP104" s="105">
        <v>1.2223100338999999</v>
      </c>
      <c r="AQ104" s="105">
        <v>1.35165E-5</v>
      </c>
      <c r="AR104" s="105">
        <v>0.77186435259999997</v>
      </c>
      <c r="AS104" s="105">
        <v>0.68689291109999995</v>
      </c>
      <c r="AT104" s="105">
        <v>0.8673471063</v>
      </c>
      <c r="AU104" s="104" t="s">
        <v>26</v>
      </c>
      <c r="AV104" s="104">
        <v>2</v>
      </c>
      <c r="AW104" s="104">
        <v>3</v>
      </c>
      <c r="AX104" s="104" t="s">
        <v>224</v>
      </c>
      <c r="AY104" s="104" t="s">
        <v>26</v>
      </c>
      <c r="AZ104" s="104" t="s">
        <v>26</v>
      </c>
      <c r="BA104" s="104" t="s">
        <v>26</v>
      </c>
      <c r="BB104" s="104" t="s">
        <v>26</v>
      </c>
      <c r="BC104" s="114" t="s">
        <v>440</v>
      </c>
      <c r="BD104" s="115">
        <v>636</v>
      </c>
      <c r="BE104" s="115">
        <v>508</v>
      </c>
      <c r="BF104" s="115">
        <v>581</v>
      </c>
    </row>
    <row r="105" spans="1:93" x14ac:dyDescent="0.3">
      <c r="A105" s="10"/>
      <c r="B105" s="3" t="s">
        <v>165</v>
      </c>
      <c r="C105" s="110">
        <v>19</v>
      </c>
      <c r="D105" s="111">
        <v>2553.1334980000001</v>
      </c>
      <c r="E105" s="106">
        <v>1.2499025715000001</v>
      </c>
      <c r="F105" s="111">
        <v>0.79711337189999998</v>
      </c>
      <c r="G105" s="111">
        <v>1.9598923984000001</v>
      </c>
      <c r="H105" s="111">
        <v>0.1500843181</v>
      </c>
      <c r="I105" s="112">
        <v>0.74418356949999998</v>
      </c>
      <c r="J105" s="111">
        <v>0.47468012770000001</v>
      </c>
      <c r="K105" s="111">
        <v>1.1666997476000001</v>
      </c>
      <c r="L105" s="111">
        <v>1.3914037348999999</v>
      </c>
      <c r="M105" s="111">
        <v>0.88735438109999998</v>
      </c>
      <c r="N105" s="111">
        <v>2.1817713358000002</v>
      </c>
      <c r="O105" s="110">
        <v>9</v>
      </c>
      <c r="P105" s="111">
        <v>2541.7211318</v>
      </c>
      <c r="Q105" s="106">
        <v>0.4854154295</v>
      </c>
      <c r="R105" s="111">
        <v>0.25253719219999998</v>
      </c>
      <c r="S105" s="111">
        <v>0.93304331600000001</v>
      </c>
      <c r="T105" s="111">
        <v>0.15060335159999999</v>
      </c>
      <c r="U105" s="112">
        <v>0.35409077290000002</v>
      </c>
      <c r="V105" s="111">
        <v>0.18423865819999999</v>
      </c>
      <c r="W105" s="111">
        <v>0.68053185279999995</v>
      </c>
      <c r="X105" s="111">
        <v>0.61926229249999998</v>
      </c>
      <c r="Y105" s="111">
        <v>0.32217097160000002</v>
      </c>
      <c r="Z105" s="111">
        <v>1.1903176284000001</v>
      </c>
      <c r="AA105" s="110">
        <v>13</v>
      </c>
      <c r="AB105" s="111">
        <v>2354.8539636</v>
      </c>
      <c r="AC105" s="106">
        <v>0.61101817430000005</v>
      </c>
      <c r="AD105" s="111">
        <v>0.35473268190000001</v>
      </c>
      <c r="AE105" s="111">
        <v>1.0524635264</v>
      </c>
      <c r="AF105" s="111">
        <v>0.93018482650000001</v>
      </c>
      <c r="AG105" s="112">
        <v>0.55205121850000005</v>
      </c>
      <c r="AH105" s="111">
        <v>0.32055203719999997</v>
      </c>
      <c r="AI105" s="111">
        <v>0.95073658090000002</v>
      </c>
      <c r="AJ105" s="111">
        <v>0.97598632860000001</v>
      </c>
      <c r="AK105" s="111">
        <v>0.56661857599999998</v>
      </c>
      <c r="AL105" s="111">
        <v>1.681112046</v>
      </c>
      <c r="AM105" s="111">
        <v>0.59563587600000001</v>
      </c>
      <c r="AN105" s="111">
        <v>1.2587530949000001</v>
      </c>
      <c r="AO105" s="111">
        <v>0.53806424590000002</v>
      </c>
      <c r="AP105" s="111">
        <v>2.9447400864</v>
      </c>
      <c r="AQ105" s="111">
        <v>1.94206697E-2</v>
      </c>
      <c r="AR105" s="111">
        <v>0.38836261370000003</v>
      </c>
      <c r="AS105" s="111">
        <v>0.17571022359999999</v>
      </c>
      <c r="AT105" s="111">
        <v>0.85837645979999999</v>
      </c>
      <c r="AU105" s="110" t="s">
        <v>26</v>
      </c>
      <c r="AV105" s="110" t="s">
        <v>26</v>
      </c>
      <c r="AW105" s="110" t="s">
        <v>26</v>
      </c>
      <c r="AX105" s="110" t="s">
        <v>26</v>
      </c>
      <c r="AY105" s="110" t="s">
        <v>26</v>
      </c>
      <c r="AZ105" s="110" t="s">
        <v>26</v>
      </c>
      <c r="BA105" s="110" t="s">
        <v>26</v>
      </c>
      <c r="BB105" s="110" t="s">
        <v>26</v>
      </c>
      <c r="BC105" s="108" t="s">
        <v>26</v>
      </c>
      <c r="BD105" s="109">
        <v>19</v>
      </c>
      <c r="BE105" s="109">
        <v>9</v>
      </c>
      <c r="BF105" s="109">
        <v>13</v>
      </c>
      <c r="CO105" s="4"/>
    </row>
    <row r="106" spans="1:93" x14ac:dyDescent="0.3">
      <c r="A106" s="10"/>
      <c r="B106" t="s">
        <v>113</v>
      </c>
      <c r="C106" s="104">
        <v>543</v>
      </c>
      <c r="D106" s="105">
        <v>111365.24613</v>
      </c>
      <c r="E106" s="113">
        <v>0.70801995829999997</v>
      </c>
      <c r="F106" s="105">
        <v>0.65031164900000005</v>
      </c>
      <c r="G106" s="105">
        <v>0.77084927219999999</v>
      </c>
      <c r="H106" s="105">
        <v>4.0791804000000003E-8</v>
      </c>
      <c r="I106" s="107">
        <v>0.48758478869999999</v>
      </c>
      <c r="J106" s="105">
        <v>0.44825133719999999</v>
      </c>
      <c r="K106" s="105">
        <v>0.53036969759999997</v>
      </c>
      <c r="L106" s="105">
        <v>0.78817472399999999</v>
      </c>
      <c r="M106" s="105">
        <v>0.72393327119999995</v>
      </c>
      <c r="N106" s="105">
        <v>0.85811692910000004</v>
      </c>
      <c r="O106" s="104">
        <v>581</v>
      </c>
      <c r="P106" s="105">
        <v>105496.20815999999</v>
      </c>
      <c r="Q106" s="113">
        <v>0.71089629200000004</v>
      </c>
      <c r="R106" s="105">
        <v>0.65473982460000002</v>
      </c>
      <c r="S106" s="105">
        <v>0.77186925100000003</v>
      </c>
      <c r="T106" s="105">
        <v>1.99572168E-2</v>
      </c>
      <c r="U106" s="107">
        <v>0.55073069460000001</v>
      </c>
      <c r="V106" s="105">
        <v>0.50772142669999998</v>
      </c>
      <c r="W106" s="105">
        <v>0.59738329329999995</v>
      </c>
      <c r="X106" s="105">
        <v>0.9069165106</v>
      </c>
      <c r="Y106" s="105">
        <v>0.83527564249999997</v>
      </c>
      <c r="Z106" s="105">
        <v>0.98470195380000003</v>
      </c>
      <c r="AA106" s="104">
        <v>534</v>
      </c>
      <c r="AB106" s="105">
        <v>104587.89489</v>
      </c>
      <c r="AC106" s="113">
        <v>0.5875824234</v>
      </c>
      <c r="AD106" s="105">
        <v>0.53924002370000002</v>
      </c>
      <c r="AE106" s="105">
        <v>0.64025867709999995</v>
      </c>
      <c r="AF106" s="105">
        <v>0.14769633400000001</v>
      </c>
      <c r="AG106" s="107">
        <v>0.51057534000000004</v>
      </c>
      <c r="AH106" s="105">
        <v>0.46905605</v>
      </c>
      <c r="AI106" s="105">
        <v>0.55576978030000002</v>
      </c>
      <c r="AJ106" s="105">
        <v>0.93855213530000003</v>
      </c>
      <c r="AK106" s="105">
        <v>0.86133426660000001</v>
      </c>
      <c r="AL106" s="105">
        <v>1.0226925188</v>
      </c>
      <c r="AM106" s="105">
        <v>1.4838338E-3</v>
      </c>
      <c r="AN106" s="105">
        <v>0.82653747099999997</v>
      </c>
      <c r="AO106" s="105">
        <v>0.73490837929999997</v>
      </c>
      <c r="AP106" s="105">
        <v>0.9295909671</v>
      </c>
      <c r="AQ106" s="105">
        <v>0.94584837399999999</v>
      </c>
      <c r="AR106" s="105">
        <v>1.0040625036999999</v>
      </c>
      <c r="AS106" s="105">
        <v>0.89320633780000003</v>
      </c>
      <c r="AT106" s="105">
        <v>1.1286770691000001</v>
      </c>
      <c r="AU106" s="104">
        <v>1</v>
      </c>
      <c r="AV106" s="104" t="s">
        <v>26</v>
      </c>
      <c r="AW106" s="104" t="s">
        <v>26</v>
      </c>
      <c r="AX106" s="104" t="s">
        <v>26</v>
      </c>
      <c r="AY106" s="104" t="s">
        <v>225</v>
      </c>
      <c r="AZ106" s="104" t="s">
        <v>26</v>
      </c>
      <c r="BA106" s="104" t="s">
        <v>26</v>
      </c>
      <c r="BB106" s="104" t="s">
        <v>26</v>
      </c>
      <c r="BC106" s="114" t="s">
        <v>429</v>
      </c>
      <c r="BD106" s="115">
        <v>543</v>
      </c>
      <c r="BE106" s="115">
        <v>581</v>
      </c>
      <c r="BF106" s="115">
        <v>534</v>
      </c>
    </row>
    <row r="107" spans="1:93" x14ac:dyDescent="0.3">
      <c r="A107" s="10"/>
      <c r="B107" t="s">
        <v>114</v>
      </c>
      <c r="C107" s="104">
        <v>590</v>
      </c>
      <c r="D107" s="105">
        <v>88706.603367999996</v>
      </c>
      <c r="E107" s="113">
        <v>0.93861427409999998</v>
      </c>
      <c r="F107" s="105">
        <v>0.86503166809999998</v>
      </c>
      <c r="G107" s="105">
        <v>1.0184560728000001</v>
      </c>
      <c r="H107" s="105">
        <v>0.29194313550000001</v>
      </c>
      <c r="I107" s="107">
        <v>0.66511395719999999</v>
      </c>
      <c r="J107" s="105">
        <v>0.61355379759999995</v>
      </c>
      <c r="K107" s="105">
        <v>0.72100698890000003</v>
      </c>
      <c r="L107" s="105">
        <v>1.0448745657</v>
      </c>
      <c r="M107" s="105">
        <v>0.96296169089999994</v>
      </c>
      <c r="N107" s="105">
        <v>1.1337552348</v>
      </c>
      <c r="O107" s="104">
        <v>587</v>
      </c>
      <c r="P107" s="105">
        <v>84386.062489999997</v>
      </c>
      <c r="Q107" s="113">
        <v>0.88912063259999996</v>
      </c>
      <c r="R107" s="105">
        <v>0.81922368769999998</v>
      </c>
      <c r="S107" s="105">
        <v>0.96498125150000003</v>
      </c>
      <c r="T107" s="105">
        <v>2.5591568000000002E-3</v>
      </c>
      <c r="U107" s="107">
        <v>0.69561250129999996</v>
      </c>
      <c r="V107" s="105">
        <v>0.64155594059999999</v>
      </c>
      <c r="W107" s="105">
        <v>0.75422378830000003</v>
      </c>
      <c r="X107" s="105">
        <v>1.1342838478999999</v>
      </c>
      <c r="Y107" s="105">
        <v>1.0451137479999999</v>
      </c>
      <c r="Z107" s="105">
        <v>1.2310620257</v>
      </c>
      <c r="AA107" s="104">
        <v>492</v>
      </c>
      <c r="AB107" s="105">
        <v>82081.547279000006</v>
      </c>
      <c r="AC107" s="113">
        <v>0.68994365810000002</v>
      </c>
      <c r="AD107" s="105">
        <v>0.63096486679999997</v>
      </c>
      <c r="AE107" s="105">
        <v>0.75443543130000001</v>
      </c>
      <c r="AF107" s="105">
        <v>3.30551683E-2</v>
      </c>
      <c r="AG107" s="107">
        <v>0.59940390539999999</v>
      </c>
      <c r="AH107" s="105">
        <v>0.54871197599999999</v>
      </c>
      <c r="AI107" s="105">
        <v>0.65477893239999996</v>
      </c>
      <c r="AJ107" s="105">
        <v>1.1020549079999999</v>
      </c>
      <c r="AK107" s="105">
        <v>1.007847409</v>
      </c>
      <c r="AL107" s="105">
        <v>1.205068356</v>
      </c>
      <c r="AM107" s="105">
        <v>3.3356599999999998E-5</v>
      </c>
      <c r="AN107" s="105">
        <v>0.7759843072</v>
      </c>
      <c r="AO107" s="105">
        <v>0.68837205589999995</v>
      </c>
      <c r="AP107" s="105">
        <v>0.87474736939999997</v>
      </c>
      <c r="AQ107" s="105">
        <v>0.35277212769999999</v>
      </c>
      <c r="AR107" s="105">
        <v>0.94726945579999999</v>
      </c>
      <c r="AS107" s="105">
        <v>0.8449878622</v>
      </c>
      <c r="AT107" s="105">
        <v>1.0619317295999999</v>
      </c>
      <c r="AU107" s="104" t="s">
        <v>26</v>
      </c>
      <c r="AV107" s="104">
        <v>2</v>
      </c>
      <c r="AW107" s="104" t="s">
        <v>26</v>
      </c>
      <c r="AX107" s="104" t="s">
        <v>26</v>
      </c>
      <c r="AY107" s="104" t="s">
        <v>225</v>
      </c>
      <c r="AZ107" s="104" t="s">
        <v>26</v>
      </c>
      <c r="BA107" s="104" t="s">
        <v>26</v>
      </c>
      <c r="BB107" s="104" t="s">
        <v>26</v>
      </c>
      <c r="BC107" s="114" t="s">
        <v>423</v>
      </c>
      <c r="BD107" s="115">
        <v>590</v>
      </c>
      <c r="BE107" s="115">
        <v>587</v>
      </c>
      <c r="BF107" s="115">
        <v>492</v>
      </c>
    </row>
    <row r="108" spans="1:93" x14ac:dyDescent="0.3">
      <c r="A108" s="10"/>
      <c r="B108" t="s">
        <v>115</v>
      </c>
      <c r="C108" s="104">
        <v>633</v>
      </c>
      <c r="D108" s="105">
        <v>79695.314402000004</v>
      </c>
      <c r="E108" s="113">
        <v>1.1681663634999999</v>
      </c>
      <c r="F108" s="105">
        <v>1.0795583295</v>
      </c>
      <c r="G108" s="105">
        <v>1.2640471713999999</v>
      </c>
      <c r="H108" s="105">
        <v>6.7227689999999995E-11</v>
      </c>
      <c r="I108" s="107">
        <v>0.79427505210000005</v>
      </c>
      <c r="J108" s="105">
        <v>0.73474848250000002</v>
      </c>
      <c r="K108" s="105">
        <v>0.85862424150000005</v>
      </c>
      <c r="L108" s="105">
        <v>1.3004141908</v>
      </c>
      <c r="M108" s="105">
        <v>1.201774863</v>
      </c>
      <c r="N108" s="105">
        <v>1.4071496415</v>
      </c>
      <c r="O108" s="104">
        <v>550</v>
      </c>
      <c r="P108" s="105">
        <v>75503.594639999996</v>
      </c>
      <c r="Q108" s="113">
        <v>0.97860335880000004</v>
      </c>
      <c r="R108" s="105">
        <v>0.89928696610000003</v>
      </c>
      <c r="S108" s="105">
        <v>1.0649153941</v>
      </c>
      <c r="T108" s="105">
        <v>2.6703179999999999E-7</v>
      </c>
      <c r="U108" s="107">
        <v>0.72844213920000001</v>
      </c>
      <c r="V108" s="105">
        <v>0.67003841919999996</v>
      </c>
      <c r="W108" s="105">
        <v>0.79193660389999998</v>
      </c>
      <c r="X108" s="105">
        <v>1.2484402483999999</v>
      </c>
      <c r="Y108" s="105">
        <v>1.1472534129</v>
      </c>
      <c r="Z108" s="105">
        <v>1.3585516820000001</v>
      </c>
      <c r="AA108" s="104">
        <v>478</v>
      </c>
      <c r="AB108" s="105">
        <v>79894.686600999994</v>
      </c>
      <c r="AC108" s="113">
        <v>0.74938393430000005</v>
      </c>
      <c r="AD108" s="105">
        <v>0.6844490527</v>
      </c>
      <c r="AE108" s="105">
        <v>0.82047930189999996</v>
      </c>
      <c r="AF108" s="105">
        <v>1.008932E-4</v>
      </c>
      <c r="AG108" s="107">
        <v>0.59828759629999995</v>
      </c>
      <c r="AH108" s="105">
        <v>0.54698692689999995</v>
      </c>
      <c r="AI108" s="105">
        <v>0.65439963960000003</v>
      </c>
      <c r="AJ108" s="105">
        <v>1.1969995419999999</v>
      </c>
      <c r="AK108" s="105">
        <v>1.0932783119</v>
      </c>
      <c r="AL108" s="105">
        <v>1.3105609870999999</v>
      </c>
      <c r="AM108" s="105">
        <v>1.9746400000000001E-5</v>
      </c>
      <c r="AN108" s="105">
        <v>0.76576881490000004</v>
      </c>
      <c r="AO108" s="105">
        <v>0.67743775750000002</v>
      </c>
      <c r="AP108" s="105">
        <v>0.86561735210000001</v>
      </c>
      <c r="AQ108" s="105">
        <v>2.3860719999999999E-3</v>
      </c>
      <c r="AR108" s="105">
        <v>0.83772602029999998</v>
      </c>
      <c r="AS108" s="105">
        <v>0.74727757220000002</v>
      </c>
      <c r="AT108" s="105">
        <v>0.93912210299999999</v>
      </c>
      <c r="AU108" s="104">
        <v>1</v>
      </c>
      <c r="AV108" s="104">
        <v>2</v>
      </c>
      <c r="AW108" s="104">
        <v>3</v>
      </c>
      <c r="AX108" s="104" t="s">
        <v>224</v>
      </c>
      <c r="AY108" s="104" t="s">
        <v>225</v>
      </c>
      <c r="AZ108" s="104" t="s">
        <v>26</v>
      </c>
      <c r="BA108" s="104" t="s">
        <v>26</v>
      </c>
      <c r="BB108" s="104" t="s">
        <v>26</v>
      </c>
      <c r="BC108" s="114" t="s">
        <v>228</v>
      </c>
      <c r="BD108" s="115">
        <v>633</v>
      </c>
      <c r="BE108" s="115">
        <v>550</v>
      </c>
      <c r="BF108" s="115">
        <v>478</v>
      </c>
    </row>
    <row r="109" spans="1:93" x14ac:dyDescent="0.3">
      <c r="A109" s="10"/>
      <c r="B109" t="s">
        <v>116</v>
      </c>
      <c r="C109" s="104">
        <v>301</v>
      </c>
      <c r="D109" s="105">
        <v>38686.603967000003</v>
      </c>
      <c r="E109" s="113">
        <v>1.1540920374999999</v>
      </c>
      <c r="F109" s="105">
        <v>1.0301061239</v>
      </c>
      <c r="G109" s="105">
        <v>1.2930011774000001</v>
      </c>
      <c r="H109" s="105">
        <v>1.5531899999999999E-5</v>
      </c>
      <c r="I109" s="107">
        <v>0.77804709930000004</v>
      </c>
      <c r="J109" s="105">
        <v>0.6949338182</v>
      </c>
      <c r="K109" s="105">
        <v>0.87110063280000005</v>
      </c>
      <c r="L109" s="105">
        <v>1.2847465138</v>
      </c>
      <c r="M109" s="105">
        <v>1.1467241853000001</v>
      </c>
      <c r="N109" s="105">
        <v>1.4393815233</v>
      </c>
      <c r="O109" s="104">
        <v>299</v>
      </c>
      <c r="P109" s="105">
        <v>38403.028767000003</v>
      </c>
      <c r="Q109" s="113">
        <v>1.0724262045999999</v>
      </c>
      <c r="R109" s="105">
        <v>0.95682993270000005</v>
      </c>
      <c r="S109" s="105">
        <v>1.2019878612999999</v>
      </c>
      <c r="T109" s="105">
        <v>7.1849262999999998E-8</v>
      </c>
      <c r="U109" s="107">
        <v>0.77858442319999999</v>
      </c>
      <c r="V109" s="105">
        <v>0.69515148439999996</v>
      </c>
      <c r="W109" s="105">
        <v>0.87203108620000003</v>
      </c>
      <c r="X109" s="105">
        <v>1.3681334989</v>
      </c>
      <c r="Y109" s="105">
        <v>1.2206630889000001</v>
      </c>
      <c r="Z109" s="105">
        <v>1.5334200630000001</v>
      </c>
      <c r="AA109" s="104">
        <v>242</v>
      </c>
      <c r="AB109" s="105">
        <v>37840.718407</v>
      </c>
      <c r="AC109" s="113">
        <v>0.79606828429999998</v>
      </c>
      <c r="AD109" s="105">
        <v>0.701335606</v>
      </c>
      <c r="AE109" s="105">
        <v>0.90359694830000004</v>
      </c>
      <c r="AF109" s="105">
        <v>2.0194080000000001E-4</v>
      </c>
      <c r="AG109" s="107">
        <v>0.63952274210000004</v>
      </c>
      <c r="AH109" s="105">
        <v>0.56381767390000004</v>
      </c>
      <c r="AI109" s="105">
        <v>0.72539290030000003</v>
      </c>
      <c r="AJ109" s="105">
        <v>1.2715689889999999</v>
      </c>
      <c r="AK109" s="105">
        <v>1.1202513968000001</v>
      </c>
      <c r="AL109" s="105">
        <v>1.4433257557000001</v>
      </c>
      <c r="AM109" s="105">
        <v>5.6840370000000001E-4</v>
      </c>
      <c r="AN109" s="105">
        <v>0.74230588630000005</v>
      </c>
      <c r="AO109" s="105">
        <v>0.6265857963</v>
      </c>
      <c r="AP109" s="105">
        <v>0.87939757350000003</v>
      </c>
      <c r="AQ109" s="105">
        <v>0.36874570000000001</v>
      </c>
      <c r="AR109" s="105">
        <v>0.92923802420000001</v>
      </c>
      <c r="AS109" s="105">
        <v>0.79181762690000002</v>
      </c>
      <c r="AT109" s="105">
        <v>1.0905078092</v>
      </c>
      <c r="AU109" s="104">
        <v>1</v>
      </c>
      <c r="AV109" s="104">
        <v>2</v>
      </c>
      <c r="AW109" s="104">
        <v>3</v>
      </c>
      <c r="AX109" s="104" t="s">
        <v>26</v>
      </c>
      <c r="AY109" s="104" t="s">
        <v>225</v>
      </c>
      <c r="AZ109" s="104" t="s">
        <v>26</v>
      </c>
      <c r="BA109" s="104" t="s">
        <v>26</v>
      </c>
      <c r="BB109" s="104" t="s">
        <v>26</v>
      </c>
      <c r="BC109" s="114" t="s">
        <v>229</v>
      </c>
      <c r="BD109" s="115">
        <v>301</v>
      </c>
      <c r="BE109" s="115">
        <v>299</v>
      </c>
      <c r="BF109" s="115">
        <v>242</v>
      </c>
      <c r="CO109" s="4"/>
    </row>
    <row r="110" spans="1:93" s="3" customFormat="1" x14ac:dyDescent="0.3">
      <c r="A110" s="10" t="s">
        <v>231</v>
      </c>
      <c r="B110" s="3" t="s">
        <v>198</v>
      </c>
      <c r="C110" s="110">
        <v>865</v>
      </c>
      <c r="D110" s="111">
        <v>163647.52002</v>
      </c>
      <c r="E110" s="106">
        <v>0.83658214829999999</v>
      </c>
      <c r="F110" s="111">
        <v>0.76423516449999995</v>
      </c>
      <c r="G110" s="111">
        <v>0.91577792189999996</v>
      </c>
      <c r="H110" s="111">
        <v>0.63671993689999995</v>
      </c>
      <c r="I110" s="112">
        <v>0.52857507400000003</v>
      </c>
      <c r="J110" s="111">
        <v>0.49449847720000001</v>
      </c>
      <c r="K110" s="111">
        <v>0.56499993780000002</v>
      </c>
      <c r="L110" s="111">
        <v>0.97844039159999996</v>
      </c>
      <c r="M110" s="111">
        <v>0.89382561559999996</v>
      </c>
      <c r="N110" s="111">
        <v>1.0710652987</v>
      </c>
      <c r="O110" s="110">
        <v>816</v>
      </c>
      <c r="P110" s="111">
        <v>175777.41922000001</v>
      </c>
      <c r="Q110" s="106">
        <v>0.66558626860000003</v>
      </c>
      <c r="R110" s="111">
        <v>0.60668503279999997</v>
      </c>
      <c r="S110" s="111">
        <v>0.73020604929999999</v>
      </c>
      <c r="T110" s="111">
        <v>3.1315379999999999E-4</v>
      </c>
      <c r="U110" s="112">
        <v>0.46422345009999999</v>
      </c>
      <c r="V110" s="111">
        <v>0.43344007289999997</v>
      </c>
      <c r="W110" s="111">
        <v>0.49719309569999998</v>
      </c>
      <c r="X110" s="111">
        <v>0.84333646650000005</v>
      </c>
      <c r="Y110" s="111">
        <v>0.76870517920000003</v>
      </c>
      <c r="Z110" s="111">
        <v>0.92521348240000001</v>
      </c>
      <c r="AA110" s="110">
        <v>973</v>
      </c>
      <c r="AB110" s="111">
        <v>187457.06343000001</v>
      </c>
      <c r="AC110" s="106">
        <v>0.65800396729999999</v>
      </c>
      <c r="AD110" s="111">
        <v>0.60181110839999996</v>
      </c>
      <c r="AE110" s="111">
        <v>0.71944371740000002</v>
      </c>
      <c r="AF110" s="111">
        <v>0.27442814409999999</v>
      </c>
      <c r="AG110" s="112">
        <v>0.5190521937</v>
      </c>
      <c r="AH110" s="111">
        <v>0.48744179259999998</v>
      </c>
      <c r="AI110" s="111">
        <v>0.55271251649999997</v>
      </c>
      <c r="AJ110" s="111">
        <v>1.051037274</v>
      </c>
      <c r="AK110" s="111">
        <v>0.96127977679999999</v>
      </c>
      <c r="AL110" s="111">
        <v>1.1491756905999999</v>
      </c>
      <c r="AM110" s="111">
        <v>0.84332120450000003</v>
      </c>
      <c r="AN110" s="111">
        <v>0.98860808629999997</v>
      </c>
      <c r="AO110" s="111">
        <v>0.88243211600000004</v>
      </c>
      <c r="AP110" s="111">
        <v>1.1075593584000001</v>
      </c>
      <c r="AQ110" s="111">
        <v>9.7845500000000004E-5</v>
      </c>
      <c r="AR110" s="111">
        <v>0.79560180670000002</v>
      </c>
      <c r="AS110" s="111">
        <v>0.70914830719999999</v>
      </c>
      <c r="AT110" s="111">
        <v>0.8925950023</v>
      </c>
      <c r="AU110" s="110" t="s">
        <v>26</v>
      </c>
      <c r="AV110" s="110">
        <v>2</v>
      </c>
      <c r="AW110" s="110" t="s">
        <v>26</v>
      </c>
      <c r="AX110" s="110" t="s">
        <v>224</v>
      </c>
      <c r="AY110" s="110" t="s">
        <v>26</v>
      </c>
      <c r="AZ110" s="110" t="s">
        <v>26</v>
      </c>
      <c r="BA110" s="110" t="s">
        <v>26</v>
      </c>
      <c r="BB110" s="110" t="s">
        <v>26</v>
      </c>
      <c r="BC110" s="108" t="s">
        <v>434</v>
      </c>
      <c r="BD110" s="109">
        <v>865</v>
      </c>
      <c r="BE110" s="109">
        <v>816</v>
      </c>
      <c r="BF110" s="109">
        <v>973</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4">
        <v>515</v>
      </c>
      <c r="D111" s="105">
        <v>83758.008803000004</v>
      </c>
      <c r="E111" s="113">
        <v>0.86314945139999999</v>
      </c>
      <c r="F111" s="105">
        <v>0.77602250819999996</v>
      </c>
      <c r="G111" s="105">
        <v>0.96005846159999997</v>
      </c>
      <c r="H111" s="105">
        <v>0.86155756130000005</v>
      </c>
      <c r="I111" s="107">
        <v>0.61486657499999997</v>
      </c>
      <c r="J111" s="105">
        <v>0.56399137610000005</v>
      </c>
      <c r="K111" s="105">
        <v>0.67033100329999995</v>
      </c>
      <c r="L111" s="105">
        <v>1.0095126807999999</v>
      </c>
      <c r="M111" s="105">
        <v>0.9076117252</v>
      </c>
      <c r="N111" s="105">
        <v>1.122854437</v>
      </c>
      <c r="O111" s="104">
        <v>489</v>
      </c>
      <c r="P111" s="105">
        <v>82026.906602000003</v>
      </c>
      <c r="Q111" s="113">
        <v>0.7244337891</v>
      </c>
      <c r="R111" s="105">
        <v>0.64967708790000001</v>
      </c>
      <c r="S111" s="105">
        <v>0.80779255510000003</v>
      </c>
      <c r="T111" s="105">
        <v>0.1231678948</v>
      </c>
      <c r="U111" s="107">
        <v>0.59614585050000002</v>
      </c>
      <c r="V111" s="105">
        <v>0.54558178329999996</v>
      </c>
      <c r="W111" s="105">
        <v>0.65139615350000002</v>
      </c>
      <c r="X111" s="105">
        <v>0.9178996935</v>
      </c>
      <c r="Y111" s="105">
        <v>0.82317861039999995</v>
      </c>
      <c r="Z111" s="105">
        <v>1.0235200922000001</v>
      </c>
      <c r="AA111" s="104">
        <v>469</v>
      </c>
      <c r="AB111" s="105">
        <v>80748.444711000004</v>
      </c>
      <c r="AC111" s="113">
        <v>0.63626309579999996</v>
      </c>
      <c r="AD111" s="105">
        <v>0.56922216670000003</v>
      </c>
      <c r="AE111" s="105">
        <v>0.71119986310000005</v>
      </c>
      <c r="AF111" s="105">
        <v>0.77579911940000001</v>
      </c>
      <c r="AG111" s="107">
        <v>0.58081614039999996</v>
      </c>
      <c r="AH111" s="105">
        <v>0.53055918970000004</v>
      </c>
      <c r="AI111" s="105">
        <v>0.63583365540000003</v>
      </c>
      <c r="AJ111" s="105">
        <v>1.0163103308999999</v>
      </c>
      <c r="AK111" s="105">
        <v>0.90922508700000004</v>
      </c>
      <c r="AL111" s="105">
        <v>1.1360076878000001</v>
      </c>
      <c r="AM111" s="105">
        <v>7.6368734999999993E-2</v>
      </c>
      <c r="AN111" s="105">
        <v>0.87829019760000004</v>
      </c>
      <c r="AO111" s="105">
        <v>0.76085689059999995</v>
      </c>
      <c r="AP111" s="105">
        <v>1.0138485708</v>
      </c>
      <c r="AQ111" s="105">
        <v>1.4279567199999999E-2</v>
      </c>
      <c r="AR111" s="105">
        <v>0.83929125829999995</v>
      </c>
      <c r="AS111" s="105">
        <v>0.72953775030000001</v>
      </c>
      <c r="AT111" s="105">
        <v>0.96555636209999995</v>
      </c>
      <c r="AU111" s="104" t="s">
        <v>26</v>
      </c>
      <c r="AV111" s="104" t="s">
        <v>26</v>
      </c>
      <c r="AW111" s="104" t="s">
        <v>26</v>
      </c>
      <c r="AX111" s="104" t="s">
        <v>224</v>
      </c>
      <c r="AY111" s="104" t="s">
        <v>26</v>
      </c>
      <c r="AZ111" s="104" t="s">
        <v>26</v>
      </c>
      <c r="BA111" s="104" t="s">
        <v>26</v>
      </c>
      <c r="BB111" s="104" t="s">
        <v>26</v>
      </c>
      <c r="BC111" s="114" t="s">
        <v>437</v>
      </c>
      <c r="BD111" s="115">
        <v>515</v>
      </c>
      <c r="BE111" s="115">
        <v>489</v>
      </c>
      <c r="BF111" s="115">
        <v>469</v>
      </c>
    </row>
    <row r="112" spans="1:93" x14ac:dyDescent="0.3">
      <c r="A112" s="10"/>
      <c r="B112" t="s">
        <v>200</v>
      </c>
      <c r="C112" s="104">
        <v>651</v>
      </c>
      <c r="D112" s="105">
        <v>124055.85123</v>
      </c>
      <c r="E112" s="113">
        <v>0.70525278700000005</v>
      </c>
      <c r="F112" s="105">
        <v>0.63922869029999996</v>
      </c>
      <c r="G112" s="105">
        <v>0.7780963232</v>
      </c>
      <c r="H112" s="105">
        <v>1.2319180000000001E-4</v>
      </c>
      <c r="I112" s="107">
        <v>0.52476363960000005</v>
      </c>
      <c r="J112" s="105">
        <v>0.48596223049999998</v>
      </c>
      <c r="K112" s="105">
        <v>0.56666312750000003</v>
      </c>
      <c r="L112" s="105">
        <v>0.82484166619999999</v>
      </c>
      <c r="M112" s="105">
        <v>0.74762194159999995</v>
      </c>
      <c r="N112" s="105">
        <v>0.91003719449999998</v>
      </c>
      <c r="O112" s="104">
        <v>668</v>
      </c>
      <c r="P112" s="105">
        <v>124227.58529</v>
      </c>
      <c r="Q112" s="113">
        <v>0.65711975180000004</v>
      </c>
      <c r="R112" s="105">
        <v>0.59573580110000002</v>
      </c>
      <c r="S112" s="105">
        <v>0.72482863620000004</v>
      </c>
      <c r="T112" s="105">
        <v>2.5105590000000001E-4</v>
      </c>
      <c r="U112" s="107">
        <v>0.53772275979999995</v>
      </c>
      <c r="V112" s="105">
        <v>0.4984532619</v>
      </c>
      <c r="W112" s="105">
        <v>0.58008601500000001</v>
      </c>
      <c r="X112" s="105">
        <v>0.83260889790000003</v>
      </c>
      <c r="Y112" s="105">
        <v>0.7548318665</v>
      </c>
      <c r="Z112" s="105">
        <v>0.91839998759999997</v>
      </c>
      <c r="AA112" s="104">
        <v>755</v>
      </c>
      <c r="AB112" s="105">
        <v>126900.90247</v>
      </c>
      <c r="AC112" s="113">
        <v>0.67519849109999996</v>
      </c>
      <c r="AD112" s="105">
        <v>0.61377248959999997</v>
      </c>
      <c r="AE112" s="105">
        <v>0.74277197189999999</v>
      </c>
      <c r="AF112" s="105">
        <v>0.1204429036</v>
      </c>
      <c r="AG112" s="107">
        <v>0.59495242770000001</v>
      </c>
      <c r="AH112" s="105">
        <v>0.55399244869999997</v>
      </c>
      <c r="AI112" s="105">
        <v>0.63894082320000001</v>
      </c>
      <c r="AJ112" s="105">
        <v>1.0785022839</v>
      </c>
      <c r="AK112" s="105">
        <v>0.98038582809999997</v>
      </c>
      <c r="AL112" s="105">
        <v>1.1864381788</v>
      </c>
      <c r="AM112" s="105">
        <v>0.66469959550000002</v>
      </c>
      <c r="AN112" s="105">
        <v>1.0275120924000001</v>
      </c>
      <c r="AO112" s="105">
        <v>0.90883918620000004</v>
      </c>
      <c r="AP112" s="105">
        <v>1.1616808738</v>
      </c>
      <c r="AQ112" s="105">
        <v>0.26941004390000001</v>
      </c>
      <c r="AR112" s="105">
        <v>0.93175066289999997</v>
      </c>
      <c r="AS112" s="105">
        <v>0.82189702639999995</v>
      </c>
      <c r="AT112" s="105">
        <v>1.0562871868000001</v>
      </c>
      <c r="AU112" s="104">
        <v>1</v>
      </c>
      <c r="AV112" s="104">
        <v>2</v>
      </c>
      <c r="AW112" s="104" t="s">
        <v>26</v>
      </c>
      <c r="AX112" s="104" t="s">
        <v>26</v>
      </c>
      <c r="AY112" s="104" t="s">
        <v>26</v>
      </c>
      <c r="AZ112" s="104" t="s">
        <v>26</v>
      </c>
      <c r="BA112" s="104" t="s">
        <v>26</v>
      </c>
      <c r="BB112" s="104" t="s">
        <v>26</v>
      </c>
      <c r="BC112" s="114" t="s">
        <v>428</v>
      </c>
      <c r="BD112" s="115">
        <v>651</v>
      </c>
      <c r="BE112" s="115">
        <v>668</v>
      </c>
      <c r="BF112" s="115">
        <v>755</v>
      </c>
    </row>
    <row r="113" spans="1:93" x14ac:dyDescent="0.3">
      <c r="A113" s="10"/>
      <c r="B113" t="s">
        <v>201</v>
      </c>
      <c r="C113" s="104">
        <v>802</v>
      </c>
      <c r="D113" s="105">
        <v>113465.27391</v>
      </c>
      <c r="E113" s="113">
        <v>1.0287088851999999</v>
      </c>
      <c r="F113" s="105">
        <v>0.93772647980000001</v>
      </c>
      <c r="G113" s="105">
        <v>1.1285188094</v>
      </c>
      <c r="H113" s="105">
        <v>9.06462E-5</v>
      </c>
      <c r="I113" s="107">
        <v>0.70682418709999995</v>
      </c>
      <c r="J113" s="105">
        <v>0.6595601848</v>
      </c>
      <c r="K113" s="105">
        <v>0.75747512210000001</v>
      </c>
      <c r="L113" s="105">
        <v>1.2031458316000001</v>
      </c>
      <c r="M113" s="105">
        <v>1.0967356475000001</v>
      </c>
      <c r="N113" s="105">
        <v>1.3198804064</v>
      </c>
      <c r="O113" s="104">
        <v>709</v>
      </c>
      <c r="P113" s="105">
        <v>106237.22895</v>
      </c>
      <c r="Q113" s="113">
        <v>0.85299320099999998</v>
      </c>
      <c r="R113" s="105">
        <v>0.77435582089999999</v>
      </c>
      <c r="S113" s="105">
        <v>0.93961636400000004</v>
      </c>
      <c r="T113" s="105">
        <v>0.1153916094</v>
      </c>
      <c r="U113" s="107">
        <v>0.66737433479999997</v>
      </c>
      <c r="V113" s="105">
        <v>0.6200146567</v>
      </c>
      <c r="W113" s="105">
        <v>0.71835157110000003</v>
      </c>
      <c r="X113" s="105">
        <v>1.0807919363</v>
      </c>
      <c r="Y113" s="105">
        <v>0.98115380780000006</v>
      </c>
      <c r="Z113" s="105">
        <v>1.1905485159</v>
      </c>
      <c r="AA113" s="104">
        <v>697</v>
      </c>
      <c r="AB113" s="105">
        <v>102371.30572999999</v>
      </c>
      <c r="AC113" s="113">
        <v>0.78057457949999998</v>
      </c>
      <c r="AD113" s="105">
        <v>0.70758430080000001</v>
      </c>
      <c r="AE113" s="105">
        <v>0.86109411069999997</v>
      </c>
      <c r="AF113" s="105">
        <v>1.0624399999999999E-5</v>
      </c>
      <c r="AG113" s="107">
        <v>0.68085485000000001</v>
      </c>
      <c r="AH113" s="105">
        <v>0.63213957180000002</v>
      </c>
      <c r="AI113" s="105">
        <v>0.73332432800000003</v>
      </c>
      <c r="AJ113" s="105">
        <v>1.2468207169000001</v>
      </c>
      <c r="AK113" s="105">
        <v>1.1302325086</v>
      </c>
      <c r="AL113" s="105">
        <v>1.3754354863</v>
      </c>
      <c r="AM113" s="105">
        <v>0.16032656649999999</v>
      </c>
      <c r="AN113" s="105">
        <v>0.91510058770000002</v>
      </c>
      <c r="AO113" s="105">
        <v>0.80849787620000002</v>
      </c>
      <c r="AP113" s="105">
        <v>1.0357591657</v>
      </c>
      <c r="AQ113" s="105">
        <v>2.2116594000000001E-3</v>
      </c>
      <c r="AR113" s="105">
        <v>0.82918813400000002</v>
      </c>
      <c r="AS113" s="105">
        <v>0.73545044319999997</v>
      </c>
      <c r="AT113" s="105">
        <v>0.93487327119999997</v>
      </c>
      <c r="AU113" s="104">
        <v>1</v>
      </c>
      <c r="AV113" s="104" t="s">
        <v>26</v>
      </c>
      <c r="AW113" s="104">
        <v>3</v>
      </c>
      <c r="AX113" s="104" t="s">
        <v>224</v>
      </c>
      <c r="AY113" s="104" t="s">
        <v>26</v>
      </c>
      <c r="AZ113" s="104" t="s">
        <v>26</v>
      </c>
      <c r="BA113" s="104" t="s">
        <v>26</v>
      </c>
      <c r="BB113" s="104" t="s">
        <v>26</v>
      </c>
      <c r="BC113" s="114" t="s">
        <v>445</v>
      </c>
      <c r="BD113" s="115">
        <v>802</v>
      </c>
      <c r="BE113" s="115">
        <v>709</v>
      </c>
      <c r="BF113" s="115">
        <v>697</v>
      </c>
      <c r="BQ113" s="52"/>
      <c r="CO113" s="4"/>
    </row>
    <row r="114" spans="1:93" s="3" customFormat="1" x14ac:dyDescent="0.3">
      <c r="A114" s="10"/>
      <c r="B114" s="3" t="s">
        <v>49</v>
      </c>
      <c r="C114" s="110">
        <v>1204</v>
      </c>
      <c r="D114" s="111">
        <v>198687.53521999999</v>
      </c>
      <c r="E114" s="106">
        <v>0.8724798815</v>
      </c>
      <c r="F114" s="111">
        <v>0.80276205099999998</v>
      </c>
      <c r="G114" s="111">
        <v>0.94825252729999998</v>
      </c>
      <c r="H114" s="111">
        <v>0.63418093669999998</v>
      </c>
      <c r="I114" s="112">
        <v>0.60597661479999998</v>
      </c>
      <c r="J114" s="111">
        <v>0.57269665169999995</v>
      </c>
      <c r="K114" s="111">
        <v>0.64119050909999997</v>
      </c>
      <c r="L114" s="111">
        <v>1.020425261</v>
      </c>
      <c r="M114" s="111">
        <v>0.93888546049999999</v>
      </c>
      <c r="N114" s="111">
        <v>1.1090465843999999</v>
      </c>
      <c r="O114" s="110">
        <v>1317</v>
      </c>
      <c r="P114" s="111">
        <v>203771.38316999999</v>
      </c>
      <c r="Q114" s="106">
        <v>0.80023413399999999</v>
      </c>
      <c r="R114" s="111">
        <v>0.73701974540000004</v>
      </c>
      <c r="S114" s="111">
        <v>0.86887043819999998</v>
      </c>
      <c r="T114" s="111">
        <v>0.74154979860000003</v>
      </c>
      <c r="U114" s="112">
        <v>0.64631253879999995</v>
      </c>
      <c r="V114" s="111">
        <v>0.61233257159999999</v>
      </c>
      <c r="W114" s="111">
        <v>0.68217814499999996</v>
      </c>
      <c r="X114" s="111">
        <v>1.0139431336</v>
      </c>
      <c r="Y114" s="111">
        <v>0.9338468312</v>
      </c>
      <c r="Z114" s="111">
        <v>1.1009093183000001</v>
      </c>
      <c r="AA114" s="110">
        <v>1130</v>
      </c>
      <c r="AB114" s="111">
        <v>221077.85120999999</v>
      </c>
      <c r="AC114" s="106">
        <v>0.57634766859999997</v>
      </c>
      <c r="AD114" s="111">
        <v>0.52897671150000003</v>
      </c>
      <c r="AE114" s="111">
        <v>0.62796079279999995</v>
      </c>
      <c r="AF114" s="111">
        <v>5.8705268200000001E-2</v>
      </c>
      <c r="AG114" s="112">
        <v>0.51113216169999998</v>
      </c>
      <c r="AH114" s="111">
        <v>0.48218255069999999</v>
      </c>
      <c r="AI114" s="111">
        <v>0.54181986969999996</v>
      </c>
      <c r="AJ114" s="111">
        <v>0.92060673280000005</v>
      </c>
      <c r="AK114" s="111">
        <v>0.84494056039999998</v>
      </c>
      <c r="AL114" s="111">
        <v>1.0030489673</v>
      </c>
      <c r="AM114" s="111">
        <v>3.3132590000000002E-10</v>
      </c>
      <c r="AN114" s="111">
        <v>0.72022379969999994</v>
      </c>
      <c r="AO114" s="111">
        <v>0.65014079849999995</v>
      </c>
      <c r="AP114" s="111">
        <v>0.79786151380000003</v>
      </c>
      <c r="AQ114" s="111">
        <v>9.3041128700000003E-2</v>
      </c>
      <c r="AR114" s="111">
        <v>0.91719494160000004</v>
      </c>
      <c r="AS114" s="111">
        <v>0.8291946415</v>
      </c>
      <c r="AT114" s="111">
        <v>1.0145344878</v>
      </c>
      <c r="AU114" s="110" t="s">
        <v>26</v>
      </c>
      <c r="AV114" s="110" t="s">
        <v>26</v>
      </c>
      <c r="AW114" s="110" t="s">
        <v>26</v>
      </c>
      <c r="AX114" s="110" t="s">
        <v>26</v>
      </c>
      <c r="AY114" s="110" t="s">
        <v>225</v>
      </c>
      <c r="AZ114" s="110" t="s">
        <v>26</v>
      </c>
      <c r="BA114" s="110" t="s">
        <v>26</v>
      </c>
      <c r="BB114" s="110" t="s">
        <v>26</v>
      </c>
      <c r="BC114" s="108" t="s">
        <v>427</v>
      </c>
      <c r="BD114" s="109">
        <v>1204</v>
      </c>
      <c r="BE114" s="109">
        <v>1317</v>
      </c>
      <c r="BF114" s="109">
        <v>1130</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50</v>
      </c>
      <c r="C115" s="104">
        <v>709</v>
      </c>
      <c r="D115" s="105">
        <v>116646.4436</v>
      </c>
      <c r="E115" s="113">
        <v>0.79345090789999995</v>
      </c>
      <c r="F115" s="105">
        <v>0.72053280340000003</v>
      </c>
      <c r="G115" s="105">
        <v>0.87374834329999995</v>
      </c>
      <c r="H115" s="105">
        <v>0.12867794439999999</v>
      </c>
      <c r="I115" s="107">
        <v>0.60781964550000001</v>
      </c>
      <c r="J115" s="105">
        <v>0.56468621760000004</v>
      </c>
      <c r="K115" s="105">
        <v>0.65424781050000003</v>
      </c>
      <c r="L115" s="105">
        <v>0.92799543799999995</v>
      </c>
      <c r="M115" s="105">
        <v>0.84271269689999995</v>
      </c>
      <c r="N115" s="105">
        <v>1.0219088142999999</v>
      </c>
      <c r="O115" s="104">
        <v>715</v>
      </c>
      <c r="P115" s="105">
        <v>108842.88054</v>
      </c>
      <c r="Q115" s="113">
        <v>0.7321593488</v>
      </c>
      <c r="R115" s="105">
        <v>0.66441024110000002</v>
      </c>
      <c r="S115" s="105">
        <v>0.80681675100000005</v>
      </c>
      <c r="T115" s="105">
        <v>0.12974746070000001</v>
      </c>
      <c r="U115" s="107">
        <v>0.65691021449999998</v>
      </c>
      <c r="V115" s="105">
        <v>0.61048202630000004</v>
      </c>
      <c r="W115" s="105">
        <v>0.70686934469999996</v>
      </c>
      <c r="X115" s="105">
        <v>0.92768842640000004</v>
      </c>
      <c r="Y115" s="105">
        <v>0.84184637139999996</v>
      </c>
      <c r="Z115" s="105">
        <v>1.0222836919</v>
      </c>
      <c r="AA115" s="104">
        <v>703</v>
      </c>
      <c r="AB115" s="105">
        <v>105589.62662</v>
      </c>
      <c r="AC115" s="113">
        <v>0.64186597430000003</v>
      </c>
      <c r="AD115" s="105">
        <v>0.58172060690000005</v>
      </c>
      <c r="AE115" s="105">
        <v>0.7082299031</v>
      </c>
      <c r="AF115" s="105">
        <v>0.61923181940000005</v>
      </c>
      <c r="AG115" s="107">
        <v>0.66578509890000004</v>
      </c>
      <c r="AH115" s="105">
        <v>0.61834434969999996</v>
      </c>
      <c r="AI115" s="105">
        <v>0.71686560749999995</v>
      </c>
      <c r="AJ115" s="105">
        <v>1.025259873</v>
      </c>
      <c r="AK115" s="105">
        <v>0.92918898859999999</v>
      </c>
      <c r="AL115" s="105">
        <v>1.1312637365</v>
      </c>
      <c r="AM115" s="105">
        <v>3.7929492400000001E-2</v>
      </c>
      <c r="AN115" s="105">
        <v>0.87667524200000002</v>
      </c>
      <c r="AO115" s="105">
        <v>0.77421658380000002</v>
      </c>
      <c r="AP115" s="105">
        <v>0.99269312489999995</v>
      </c>
      <c r="AQ115" s="105">
        <v>0.2009204591</v>
      </c>
      <c r="AR115" s="105">
        <v>0.92275318049999999</v>
      </c>
      <c r="AS115" s="105">
        <v>0.81579155069999998</v>
      </c>
      <c r="AT115" s="105">
        <v>1.0437389690000001</v>
      </c>
      <c r="AU115" s="104" t="s">
        <v>26</v>
      </c>
      <c r="AV115" s="104" t="s">
        <v>26</v>
      </c>
      <c r="AW115" s="104" t="s">
        <v>26</v>
      </c>
      <c r="AX115" s="104" t="s">
        <v>26</v>
      </c>
      <c r="AY115" s="104" t="s">
        <v>225</v>
      </c>
      <c r="AZ115" s="104" t="s">
        <v>26</v>
      </c>
      <c r="BA115" s="104" t="s">
        <v>26</v>
      </c>
      <c r="BB115" s="104" t="s">
        <v>26</v>
      </c>
      <c r="BC115" s="114" t="s">
        <v>427</v>
      </c>
      <c r="BD115" s="115">
        <v>709</v>
      </c>
      <c r="BE115" s="115">
        <v>715</v>
      </c>
      <c r="BF115" s="115">
        <v>703</v>
      </c>
    </row>
    <row r="116" spans="1:93" x14ac:dyDescent="0.3">
      <c r="A116" s="10"/>
      <c r="B116" t="s">
        <v>52</v>
      </c>
      <c r="C116" s="104">
        <v>1076</v>
      </c>
      <c r="D116" s="105">
        <v>166909.21877000001</v>
      </c>
      <c r="E116" s="113">
        <v>0.93594448240000006</v>
      </c>
      <c r="F116" s="105">
        <v>0.85919558959999998</v>
      </c>
      <c r="G116" s="105">
        <v>1.0195490813999999</v>
      </c>
      <c r="H116" s="105">
        <v>3.8296048499999999E-2</v>
      </c>
      <c r="I116" s="107">
        <v>0.64466181550000001</v>
      </c>
      <c r="J116" s="105">
        <v>0.60727109489999997</v>
      </c>
      <c r="K116" s="105">
        <v>0.68435474679999997</v>
      </c>
      <c r="L116" s="105">
        <v>1.0946514788999999</v>
      </c>
      <c r="M116" s="105">
        <v>1.0048883674</v>
      </c>
      <c r="N116" s="105">
        <v>1.1924328107</v>
      </c>
      <c r="O116" s="104">
        <v>1113</v>
      </c>
      <c r="P116" s="105">
        <v>168611.92650999999</v>
      </c>
      <c r="Q116" s="113">
        <v>0.86105472540000005</v>
      </c>
      <c r="R116" s="105">
        <v>0.79036355179999995</v>
      </c>
      <c r="S116" s="105">
        <v>0.93806861230000005</v>
      </c>
      <c r="T116" s="105">
        <v>4.6282541699999999E-2</v>
      </c>
      <c r="U116" s="107">
        <v>0.66009565459999997</v>
      </c>
      <c r="V116" s="105">
        <v>0.62243285039999996</v>
      </c>
      <c r="W116" s="105">
        <v>0.7000373983</v>
      </c>
      <c r="X116" s="105">
        <v>1.0910063561000001</v>
      </c>
      <c r="Y116" s="105">
        <v>1.0014365326000001</v>
      </c>
      <c r="Z116" s="105">
        <v>1.1885874245000001</v>
      </c>
      <c r="AA116" s="104">
        <v>981</v>
      </c>
      <c r="AB116" s="105">
        <v>171559.47651000001</v>
      </c>
      <c r="AC116" s="113">
        <v>0.65244212450000005</v>
      </c>
      <c r="AD116" s="105">
        <v>0.59687256109999998</v>
      </c>
      <c r="AE116" s="105">
        <v>0.71318528199999998</v>
      </c>
      <c r="AF116" s="105">
        <v>0.36330910779999998</v>
      </c>
      <c r="AG116" s="107">
        <v>0.57181335590000004</v>
      </c>
      <c r="AH116" s="105">
        <v>0.53712766469999995</v>
      </c>
      <c r="AI116" s="105">
        <v>0.60873891899999999</v>
      </c>
      <c r="AJ116" s="105">
        <v>1.0421532788000001</v>
      </c>
      <c r="AK116" s="105">
        <v>0.95339137870000001</v>
      </c>
      <c r="AL116" s="105">
        <v>1.13917902</v>
      </c>
      <c r="AM116" s="105">
        <v>4.5219516999999999E-7</v>
      </c>
      <c r="AN116" s="105">
        <v>0.75772434109999998</v>
      </c>
      <c r="AO116" s="105">
        <v>0.68031021439999995</v>
      </c>
      <c r="AP116" s="105">
        <v>0.84394760639999999</v>
      </c>
      <c r="AQ116" s="105">
        <v>0.12120888639999999</v>
      </c>
      <c r="AR116" s="105">
        <v>0.91998482989999997</v>
      </c>
      <c r="AS116" s="105">
        <v>0.82789123060000003</v>
      </c>
      <c r="AT116" s="105">
        <v>1.0223228075999999</v>
      </c>
      <c r="AU116" s="104" t="s">
        <v>26</v>
      </c>
      <c r="AV116" s="104" t="s">
        <v>26</v>
      </c>
      <c r="AW116" s="104" t="s">
        <v>26</v>
      </c>
      <c r="AX116" s="104" t="s">
        <v>26</v>
      </c>
      <c r="AY116" s="104" t="s">
        <v>225</v>
      </c>
      <c r="AZ116" s="104" t="s">
        <v>26</v>
      </c>
      <c r="BA116" s="104" t="s">
        <v>26</v>
      </c>
      <c r="BB116" s="104" t="s">
        <v>26</v>
      </c>
      <c r="BC116" s="114" t="s">
        <v>427</v>
      </c>
      <c r="BD116" s="115">
        <v>1076</v>
      </c>
      <c r="BE116" s="115">
        <v>1113</v>
      </c>
      <c r="BF116" s="115">
        <v>981</v>
      </c>
    </row>
    <row r="117" spans="1:93" x14ac:dyDescent="0.3">
      <c r="A117" s="10"/>
      <c r="B117" t="s">
        <v>51</v>
      </c>
      <c r="C117" s="104">
        <v>1291</v>
      </c>
      <c r="D117" s="105">
        <v>199399.75101000001</v>
      </c>
      <c r="E117" s="113">
        <v>0.91440193189999996</v>
      </c>
      <c r="F117" s="105">
        <v>0.84245289010000002</v>
      </c>
      <c r="G117" s="105">
        <v>0.99249572639999994</v>
      </c>
      <c r="H117" s="105">
        <v>0.1082844248</v>
      </c>
      <c r="I117" s="107">
        <v>0.64744313539999998</v>
      </c>
      <c r="J117" s="105">
        <v>0.61307188530000001</v>
      </c>
      <c r="K117" s="105">
        <v>0.68374137469999996</v>
      </c>
      <c r="L117" s="105">
        <v>1.0694559836999999</v>
      </c>
      <c r="M117" s="105">
        <v>0.98530662820000003</v>
      </c>
      <c r="N117" s="105">
        <v>1.1607920503</v>
      </c>
      <c r="O117" s="104">
        <v>2030</v>
      </c>
      <c r="P117" s="105">
        <v>191428.89025</v>
      </c>
      <c r="Q117" s="113">
        <v>1.3916616421000001</v>
      </c>
      <c r="R117" s="105">
        <v>1.2898550714999999</v>
      </c>
      <c r="S117" s="105">
        <v>1.5015036718000001</v>
      </c>
      <c r="T117" s="105">
        <v>1.7179730000000001E-48</v>
      </c>
      <c r="U117" s="107">
        <v>1.0604459951</v>
      </c>
      <c r="V117" s="105">
        <v>1.0153044176999999</v>
      </c>
      <c r="W117" s="105">
        <v>1.1075946178</v>
      </c>
      <c r="X117" s="105">
        <v>1.7633161425999999</v>
      </c>
      <c r="Y117" s="105">
        <v>1.6343213036999999</v>
      </c>
      <c r="Z117" s="105">
        <v>1.9024923752</v>
      </c>
      <c r="AA117" s="104">
        <v>1080</v>
      </c>
      <c r="AB117" s="105">
        <v>190282.72894</v>
      </c>
      <c r="AC117" s="113">
        <v>0.60808227510000001</v>
      </c>
      <c r="AD117" s="105">
        <v>0.55725954649999998</v>
      </c>
      <c r="AE117" s="105">
        <v>0.6635400964</v>
      </c>
      <c r="AF117" s="105">
        <v>0.5131124051</v>
      </c>
      <c r="AG117" s="107">
        <v>0.56757647209999995</v>
      </c>
      <c r="AH117" s="105">
        <v>0.53471595900000002</v>
      </c>
      <c r="AI117" s="105">
        <v>0.60245640010000001</v>
      </c>
      <c r="AJ117" s="105">
        <v>0.97129678310000001</v>
      </c>
      <c r="AK117" s="105">
        <v>0.89011705669999996</v>
      </c>
      <c r="AL117" s="105">
        <v>1.0598801965</v>
      </c>
      <c r="AM117" s="105">
        <v>8.5700570000000007E-61</v>
      </c>
      <c r="AN117" s="105">
        <v>0.43694692489999998</v>
      </c>
      <c r="AO117" s="105">
        <v>0.39589819850000002</v>
      </c>
      <c r="AP117" s="105">
        <v>0.48225179080000002</v>
      </c>
      <c r="AQ117" s="105">
        <v>3.3611640000000001E-18</v>
      </c>
      <c r="AR117" s="105">
        <v>1.5219364631000001</v>
      </c>
      <c r="AS117" s="105">
        <v>1.3845187883000001</v>
      </c>
      <c r="AT117" s="105">
        <v>1.6729932573999999</v>
      </c>
      <c r="AU117" s="104" t="s">
        <v>26</v>
      </c>
      <c r="AV117" s="104">
        <v>2</v>
      </c>
      <c r="AW117" s="104" t="s">
        <v>26</v>
      </c>
      <c r="AX117" s="104" t="s">
        <v>224</v>
      </c>
      <c r="AY117" s="104" t="s">
        <v>225</v>
      </c>
      <c r="AZ117" s="104" t="s">
        <v>26</v>
      </c>
      <c r="BA117" s="104" t="s">
        <v>26</v>
      </c>
      <c r="BB117" s="104" t="s">
        <v>26</v>
      </c>
      <c r="BC117" s="114" t="s">
        <v>444</v>
      </c>
      <c r="BD117" s="115">
        <v>1291</v>
      </c>
      <c r="BE117" s="115">
        <v>2030</v>
      </c>
      <c r="BF117" s="115">
        <v>1080</v>
      </c>
    </row>
    <row r="118" spans="1:93" x14ac:dyDescent="0.3">
      <c r="A118" s="10"/>
      <c r="B118" t="s">
        <v>53</v>
      </c>
      <c r="C118" s="104">
        <v>660</v>
      </c>
      <c r="D118" s="105">
        <v>107925.30645</v>
      </c>
      <c r="E118" s="113">
        <v>1.0190613438</v>
      </c>
      <c r="F118" s="105">
        <v>0.9237743383</v>
      </c>
      <c r="G118" s="105">
        <v>1.1241771711999999</v>
      </c>
      <c r="H118" s="105">
        <v>4.5794729999999999E-4</v>
      </c>
      <c r="I118" s="107">
        <v>0.61153405230000002</v>
      </c>
      <c r="J118" s="105">
        <v>0.56661448140000004</v>
      </c>
      <c r="K118" s="105">
        <v>0.660014718</v>
      </c>
      <c r="L118" s="105">
        <v>1.1918623681</v>
      </c>
      <c r="M118" s="105">
        <v>1.0804176579</v>
      </c>
      <c r="N118" s="105">
        <v>1.3148025617000001</v>
      </c>
      <c r="O118" s="104">
        <v>657</v>
      </c>
      <c r="P118" s="105">
        <v>107053.74137</v>
      </c>
      <c r="Q118" s="113">
        <v>0.89601981669999997</v>
      </c>
      <c r="R118" s="105">
        <v>0.81166536619999996</v>
      </c>
      <c r="S118" s="105">
        <v>0.98914102449999997</v>
      </c>
      <c r="T118" s="105">
        <v>1.1882714500000001E-2</v>
      </c>
      <c r="U118" s="107">
        <v>0.61371045189999995</v>
      </c>
      <c r="V118" s="105">
        <v>0.56853209240000002</v>
      </c>
      <c r="W118" s="105">
        <v>0.66247890639999996</v>
      </c>
      <c r="X118" s="105">
        <v>1.1353091579000001</v>
      </c>
      <c r="Y118" s="105">
        <v>1.028427169</v>
      </c>
      <c r="Z118" s="105">
        <v>1.2532991376</v>
      </c>
      <c r="AA118" s="104">
        <v>643</v>
      </c>
      <c r="AB118" s="105">
        <v>107102.04187</v>
      </c>
      <c r="AC118" s="113">
        <v>0.76189231830000004</v>
      </c>
      <c r="AD118" s="105">
        <v>0.68915125129999999</v>
      </c>
      <c r="AE118" s="105">
        <v>0.84231132649999996</v>
      </c>
      <c r="AF118" s="105">
        <v>1.2525559999999999E-4</v>
      </c>
      <c r="AG118" s="107">
        <v>0.6003620368</v>
      </c>
      <c r="AH118" s="105">
        <v>0.55570603119999995</v>
      </c>
      <c r="AI118" s="105">
        <v>0.64860655629999997</v>
      </c>
      <c r="AJ118" s="105">
        <v>1.216979327</v>
      </c>
      <c r="AK118" s="105">
        <v>1.1007891876</v>
      </c>
      <c r="AL118" s="105">
        <v>1.34543353</v>
      </c>
      <c r="AM118" s="105">
        <v>1.2506179399999999E-2</v>
      </c>
      <c r="AN118" s="105">
        <v>0.85030744199999997</v>
      </c>
      <c r="AO118" s="105">
        <v>0.74870367660000003</v>
      </c>
      <c r="AP118" s="105">
        <v>0.96569947300000003</v>
      </c>
      <c r="AQ118" s="105">
        <v>4.5317514000000003E-2</v>
      </c>
      <c r="AR118" s="105">
        <v>0.87925994070000002</v>
      </c>
      <c r="AS118" s="105">
        <v>0.77517474600000003</v>
      </c>
      <c r="AT118" s="105">
        <v>0.99732098769999999</v>
      </c>
      <c r="AU118" s="104">
        <v>1</v>
      </c>
      <c r="AV118" s="104" t="s">
        <v>26</v>
      </c>
      <c r="AW118" s="104">
        <v>3</v>
      </c>
      <c r="AX118" s="104" t="s">
        <v>224</v>
      </c>
      <c r="AY118" s="104" t="s">
        <v>225</v>
      </c>
      <c r="AZ118" s="104" t="s">
        <v>26</v>
      </c>
      <c r="BA118" s="104" t="s">
        <v>26</v>
      </c>
      <c r="BB118" s="104" t="s">
        <v>26</v>
      </c>
      <c r="BC118" s="114" t="s">
        <v>435</v>
      </c>
      <c r="BD118" s="115">
        <v>660</v>
      </c>
      <c r="BE118" s="115">
        <v>657</v>
      </c>
      <c r="BF118" s="115">
        <v>643</v>
      </c>
      <c r="BQ118" s="52"/>
      <c r="CC118" s="4"/>
      <c r="CO118" s="4"/>
    </row>
    <row r="119" spans="1:93" x14ac:dyDescent="0.3">
      <c r="A119" s="10"/>
      <c r="B119" t="s">
        <v>57</v>
      </c>
      <c r="C119" s="104">
        <v>1613</v>
      </c>
      <c r="D119" s="105">
        <v>193237.14133000001</v>
      </c>
      <c r="E119" s="113">
        <v>1.1772111699000001</v>
      </c>
      <c r="F119" s="105">
        <v>1.0890260742</v>
      </c>
      <c r="G119" s="105">
        <v>1.2725371516999999</v>
      </c>
      <c r="H119" s="105">
        <v>8.3184519999999997E-16</v>
      </c>
      <c r="I119" s="107">
        <v>0.83472565830000001</v>
      </c>
      <c r="J119" s="105">
        <v>0.794968008</v>
      </c>
      <c r="K119" s="105">
        <v>0.87647165370000002</v>
      </c>
      <c r="L119" s="105">
        <v>1.3768294726999999</v>
      </c>
      <c r="M119" s="105">
        <v>1.2736909349000001</v>
      </c>
      <c r="N119" s="105">
        <v>1.4883197682</v>
      </c>
      <c r="O119" s="104">
        <v>1523</v>
      </c>
      <c r="P119" s="105">
        <v>190286.50219999999</v>
      </c>
      <c r="Q119" s="113">
        <v>1.0129912314</v>
      </c>
      <c r="R119" s="105">
        <v>0.93566644929999998</v>
      </c>
      <c r="S119" s="105">
        <v>1.0967062415</v>
      </c>
      <c r="T119" s="105">
        <v>7.2225689999999999E-10</v>
      </c>
      <c r="U119" s="107">
        <v>0.80037206130000005</v>
      </c>
      <c r="V119" s="105">
        <v>0.7611680931</v>
      </c>
      <c r="W119" s="105">
        <v>0.84159523020000004</v>
      </c>
      <c r="X119" s="105">
        <v>1.2835187352999999</v>
      </c>
      <c r="Y119" s="105">
        <v>1.1855437445000001</v>
      </c>
      <c r="Z119" s="105">
        <v>1.3895905161</v>
      </c>
      <c r="AA119" s="104">
        <v>1279</v>
      </c>
      <c r="AB119" s="105">
        <v>201284.45997</v>
      </c>
      <c r="AC119" s="113">
        <v>0.72723949259999998</v>
      </c>
      <c r="AD119" s="105">
        <v>0.66929812769999997</v>
      </c>
      <c r="AE119" s="105">
        <v>0.79019686099999997</v>
      </c>
      <c r="AF119" s="105">
        <v>4.0501859999999998E-4</v>
      </c>
      <c r="AG119" s="107">
        <v>0.63541914769999996</v>
      </c>
      <c r="AH119" s="105">
        <v>0.60153263229999998</v>
      </c>
      <c r="AI119" s="105">
        <v>0.6712146135</v>
      </c>
      <c r="AJ119" s="105">
        <v>1.1616279716</v>
      </c>
      <c r="AK119" s="105">
        <v>1.0690775658</v>
      </c>
      <c r="AL119" s="105">
        <v>1.2621904973</v>
      </c>
      <c r="AM119" s="105">
        <v>3.0239909999999997E-11</v>
      </c>
      <c r="AN119" s="105">
        <v>0.71791291970000004</v>
      </c>
      <c r="AO119" s="105">
        <v>0.65106180690000004</v>
      </c>
      <c r="AP119" s="105">
        <v>0.79162831369999997</v>
      </c>
      <c r="AQ119" s="105">
        <v>1.7315004000000001E-3</v>
      </c>
      <c r="AR119" s="105">
        <v>0.86050086619999999</v>
      </c>
      <c r="AS119" s="105">
        <v>0.78330323089999998</v>
      </c>
      <c r="AT119" s="105">
        <v>0.94530663410000004</v>
      </c>
      <c r="AU119" s="104">
        <v>1</v>
      </c>
      <c r="AV119" s="104">
        <v>2</v>
      </c>
      <c r="AW119" s="104">
        <v>3</v>
      </c>
      <c r="AX119" s="104" t="s">
        <v>224</v>
      </c>
      <c r="AY119" s="104" t="s">
        <v>225</v>
      </c>
      <c r="AZ119" s="104" t="s">
        <v>26</v>
      </c>
      <c r="BA119" s="104" t="s">
        <v>26</v>
      </c>
      <c r="BB119" s="104" t="s">
        <v>26</v>
      </c>
      <c r="BC119" s="114" t="s">
        <v>228</v>
      </c>
      <c r="BD119" s="115">
        <v>1613</v>
      </c>
      <c r="BE119" s="115">
        <v>1523</v>
      </c>
      <c r="BF119" s="115">
        <v>1279</v>
      </c>
      <c r="BQ119" s="52"/>
      <c r="CC119" s="4"/>
      <c r="CO119" s="4"/>
    </row>
    <row r="120" spans="1:93" s="3" customFormat="1" x14ac:dyDescent="0.3">
      <c r="A120" s="10"/>
      <c r="B120" s="3" t="s">
        <v>54</v>
      </c>
      <c r="C120" s="110">
        <v>1290</v>
      </c>
      <c r="D120" s="111">
        <v>176923.4915</v>
      </c>
      <c r="E120" s="106">
        <v>0.97104414770000003</v>
      </c>
      <c r="F120" s="111">
        <v>0.89480942640000005</v>
      </c>
      <c r="G120" s="111">
        <v>1.0537738081000001</v>
      </c>
      <c r="H120" s="111">
        <v>2.2849325000000001E-3</v>
      </c>
      <c r="I120" s="112">
        <v>0.72912872620000002</v>
      </c>
      <c r="J120" s="111">
        <v>0.69040638350000005</v>
      </c>
      <c r="K120" s="111">
        <v>0.77002286210000004</v>
      </c>
      <c r="L120" s="111">
        <v>1.1357029529</v>
      </c>
      <c r="M120" s="111">
        <v>1.0465412002000001</v>
      </c>
      <c r="N120" s="111">
        <v>1.2324609838</v>
      </c>
      <c r="O120" s="110">
        <v>1057</v>
      </c>
      <c r="P120" s="111">
        <v>170153.71393</v>
      </c>
      <c r="Q120" s="106">
        <v>0.77774269959999998</v>
      </c>
      <c r="R120" s="111">
        <v>0.71337597019999999</v>
      </c>
      <c r="S120" s="111">
        <v>0.84791713209999997</v>
      </c>
      <c r="T120" s="111">
        <v>0.7393996021</v>
      </c>
      <c r="U120" s="112">
        <v>0.62120301440000003</v>
      </c>
      <c r="V120" s="111">
        <v>0.58486015000000002</v>
      </c>
      <c r="W120" s="111">
        <v>0.65980420289999997</v>
      </c>
      <c r="X120" s="111">
        <v>0.98544517970000001</v>
      </c>
      <c r="Y120" s="111">
        <v>0.90388879450000004</v>
      </c>
      <c r="Z120" s="111">
        <v>1.0743602621999999</v>
      </c>
      <c r="AA120" s="110">
        <v>939</v>
      </c>
      <c r="AB120" s="111">
        <v>167139.09383999999</v>
      </c>
      <c r="AC120" s="106">
        <v>0.61892959489999999</v>
      </c>
      <c r="AD120" s="111">
        <v>0.5658438777</v>
      </c>
      <c r="AE120" s="111">
        <v>0.6769956493</v>
      </c>
      <c r="AF120" s="111">
        <v>0.80252406040000002</v>
      </c>
      <c r="AG120" s="112">
        <v>0.56180752119999999</v>
      </c>
      <c r="AH120" s="111">
        <v>0.52699881230000001</v>
      </c>
      <c r="AI120" s="111">
        <v>0.59891537409999995</v>
      </c>
      <c r="AJ120" s="111">
        <v>0.98862333130000002</v>
      </c>
      <c r="AK120" s="111">
        <v>0.90382890729999998</v>
      </c>
      <c r="AL120" s="111">
        <v>1.0813729051000001</v>
      </c>
      <c r="AM120" s="111">
        <v>3.9288200000000001E-5</v>
      </c>
      <c r="AN120" s="111">
        <v>0.79580251310000005</v>
      </c>
      <c r="AO120" s="111">
        <v>0.71370766429999999</v>
      </c>
      <c r="AP120" s="111">
        <v>0.88734039369999995</v>
      </c>
      <c r="AQ120" s="111">
        <v>2.4063800000000002E-5</v>
      </c>
      <c r="AR120" s="111">
        <v>0.80093443890000005</v>
      </c>
      <c r="AS120" s="111">
        <v>0.72253524020000004</v>
      </c>
      <c r="AT120" s="111">
        <v>0.88784039820000005</v>
      </c>
      <c r="AU120" s="110">
        <v>1</v>
      </c>
      <c r="AV120" s="110" t="s">
        <v>26</v>
      </c>
      <c r="AW120" s="110" t="s">
        <v>26</v>
      </c>
      <c r="AX120" s="110" t="s">
        <v>224</v>
      </c>
      <c r="AY120" s="110" t="s">
        <v>225</v>
      </c>
      <c r="AZ120" s="110" t="s">
        <v>26</v>
      </c>
      <c r="BA120" s="110" t="s">
        <v>26</v>
      </c>
      <c r="BB120" s="110" t="s">
        <v>26</v>
      </c>
      <c r="BC120" s="108" t="s">
        <v>266</v>
      </c>
      <c r="BD120" s="109">
        <v>1290</v>
      </c>
      <c r="BE120" s="109">
        <v>1057</v>
      </c>
      <c r="BF120" s="109">
        <v>939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55</v>
      </c>
      <c r="C121" s="104">
        <v>2194</v>
      </c>
      <c r="D121" s="105">
        <v>301662.79827999999</v>
      </c>
      <c r="E121" s="113">
        <v>0.99228124399999995</v>
      </c>
      <c r="F121" s="105">
        <v>0.92181103679999998</v>
      </c>
      <c r="G121" s="105">
        <v>1.0681387269</v>
      </c>
      <c r="H121" s="105">
        <v>7.4552699999999995E-5</v>
      </c>
      <c r="I121" s="107">
        <v>0.72730214419999994</v>
      </c>
      <c r="J121" s="105">
        <v>0.69749707780000003</v>
      </c>
      <c r="K121" s="105">
        <v>0.75838082439999999</v>
      </c>
      <c r="L121" s="105">
        <v>1.1605411985</v>
      </c>
      <c r="M121" s="105">
        <v>1.0781214417</v>
      </c>
      <c r="N121" s="105">
        <v>1.2492617448000001</v>
      </c>
      <c r="O121" s="104">
        <v>1981</v>
      </c>
      <c r="P121" s="105">
        <v>284099.63660999999</v>
      </c>
      <c r="Q121" s="113">
        <v>0.83463859699999998</v>
      </c>
      <c r="R121" s="105">
        <v>0.77361947369999995</v>
      </c>
      <c r="S121" s="105">
        <v>0.90047059470000002</v>
      </c>
      <c r="T121" s="105">
        <v>0.14867858070000001</v>
      </c>
      <c r="U121" s="107">
        <v>0.69729057859999999</v>
      </c>
      <c r="V121" s="105">
        <v>0.66725109319999998</v>
      </c>
      <c r="W121" s="105">
        <v>0.72868243450000003</v>
      </c>
      <c r="X121" s="105">
        <v>1.0575355868</v>
      </c>
      <c r="Y121" s="105">
        <v>0.98022081299999997</v>
      </c>
      <c r="Z121" s="105">
        <v>1.1409485522</v>
      </c>
      <c r="AA121" s="104">
        <v>1805</v>
      </c>
      <c r="AB121" s="105">
        <v>279197.18897999998</v>
      </c>
      <c r="AC121" s="113">
        <v>0.68407632699999998</v>
      </c>
      <c r="AD121" s="105">
        <v>0.63277904060000001</v>
      </c>
      <c r="AE121" s="105">
        <v>0.73953211340000002</v>
      </c>
      <c r="AF121" s="105">
        <v>2.5833539900000001E-2</v>
      </c>
      <c r="AG121" s="107">
        <v>0.64649648039999996</v>
      </c>
      <c r="AH121" s="105">
        <v>0.61734929910000003</v>
      </c>
      <c r="AI121" s="105">
        <v>0.67701980009999996</v>
      </c>
      <c r="AJ121" s="105">
        <v>1.0926829527999999</v>
      </c>
      <c r="AK121" s="105">
        <v>1.0107452096</v>
      </c>
      <c r="AL121" s="105">
        <v>1.1812631157</v>
      </c>
      <c r="AM121" s="105">
        <v>1.6540599999999999E-5</v>
      </c>
      <c r="AN121" s="105">
        <v>0.81960782730000004</v>
      </c>
      <c r="AO121" s="105">
        <v>0.74867308310000003</v>
      </c>
      <c r="AP121" s="105">
        <v>0.89726344609999997</v>
      </c>
      <c r="AQ121" s="105">
        <v>1.0692880000000001E-4</v>
      </c>
      <c r="AR121" s="105">
        <v>0.84113108250000002</v>
      </c>
      <c r="AS121" s="105">
        <v>0.77064282949999996</v>
      </c>
      <c r="AT121" s="105">
        <v>0.91806667239999995</v>
      </c>
      <c r="AU121" s="104">
        <v>1</v>
      </c>
      <c r="AV121" s="104" t="s">
        <v>26</v>
      </c>
      <c r="AW121" s="104" t="s">
        <v>26</v>
      </c>
      <c r="AX121" s="104" t="s">
        <v>224</v>
      </c>
      <c r="AY121" s="104" t="s">
        <v>225</v>
      </c>
      <c r="AZ121" s="104" t="s">
        <v>26</v>
      </c>
      <c r="BA121" s="104" t="s">
        <v>26</v>
      </c>
      <c r="BB121" s="104" t="s">
        <v>26</v>
      </c>
      <c r="BC121" s="114" t="s">
        <v>266</v>
      </c>
      <c r="BD121" s="115">
        <v>2194</v>
      </c>
      <c r="BE121" s="115">
        <v>1981</v>
      </c>
      <c r="BF121" s="115">
        <v>1805</v>
      </c>
    </row>
    <row r="122" spans="1:93" x14ac:dyDescent="0.3">
      <c r="A122" s="10"/>
      <c r="B122" t="s">
        <v>58</v>
      </c>
      <c r="C122" s="104">
        <v>602</v>
      </c>
      <c r="D122" s="105">
        <v>93128.153409999999</v>
      </c>
      <c r="E122" s="113">
        <v>1.0790946445</v>
      </c>
      <c r="F122" s="105">
        <v>0.97603809470000003</v>
      </c>
      <c r="G122" s="105">
        <v>1.1930325857999999</v>
      </c>
      <c r="H122" s="105">
        <v>5.4968486999999997E-6</v>
      </c>
      <c r="I122" s="107">
        <v>0.64642106379999997</v>
      </c>
      <c r="J122" s="105">
        <v>0.59679216749999997</v>
      </c>
      <c r="K122" s="105">
        <v>0.70017707090000003</v>
      </c>
      <c r="L122" s="105">
        <v>1.2620754445</v>
      </c>
      <c r="M122" s="105">
        <v>1.1415437176000001</v>
      </c>
      <c r="N122" s="105">
        <v>1.3953337073000001</v>
      </c>
      <c r="O122" s="104">
        <v>557</v>
      </c>
      <c r="P122" s="105">
        <v>87598.714642000006</v>
      </c>
      <c r="Q122" s="113">
        <v>0.90475589229999998</v>
      </c>
      <c r="R122" s="105">
        <v>0.81576540769999994</v>
      </c>
      <c r="S122" s="105">
        <v>1.0034542001</v>
      </c>
      <c r="T122" s="105">
        <v>9.7108123999999994E-3</v>
      </c>
      <c r="U122" s="107">
        <v>0.6358540788</v>
      </c>
      <c r="V122" s="105">
        <v>0.58518191330000002</v>
      </c>
      <c r="W122" s="105">
        <v>0.69091405650000004</v>
      </c>
      <c r="X122" s="105">
        <v>1.1463782732000001</v>
      </c>
      <c r="Y122" s="105">
        <v>1.0336221596999999</v>
      </c>
      <c r="Z122" s="105">
        <v>1.2714347626</v>
      </c>
      <c r="AA122" s="104">
        <v>485</v>
      </c>
      <c r="AB122" s="105">
        <v>93439.921394000005</v>
      </c>
      <c r="AC122" s="113">
        <v>0.66076769179999995</v>
      </c>
      <c r="AD122" s="105">
        <v>0.59271663659999996</v>
      </c>
      <c r="AE122" s="105">
        <v>0.73663183310000002</v>
      </c>
      <c r="AF122" s="105">
        <v>0.33043544540000003</v>
      </c>
      <c r="AG122" s="107">
        <v>0.51905009420000003</v>
      </c>
      <c r="AH122" s="105">
        <v>0.47485192520000002</v>
      </c>
      <c r="AI122" s="105">
        <v>0.5673621311</v>
      </c>
      <c r="AJ122" s="105">
        <v>1.0554518027999999</v>
      </c>
      <c r="AK122" s="105">
        <v>0.94675307279999998</v>
      </c>
      <c r="AL122" s="105">
        <v>1.1766304646000001</v>
      </c>
      <c r="AM122" s="105">
        <v>7.3955679999999999E-6</v>
      </c>
      <c r="AN122" s="105">
        <v>0.73032703889999995</v>
      </c>
      <c r="AO122" s="105">
        <v>0.63655162590000003</v>
      </c>
      <c r="AP122" s="105">
        <v>0.83791724359999997</v>
      </c>
      <c r="AQ122" s="105">
        <v>8.5673976000000002E-3</v>
      </c>
      <c r="AR122" s="105">
        <v>0.83843979479999997</v>
      </c>
      <c r="AS122" s="105">
        <v>0.73521716130000003</v>
      </c>
      <c r="AT122" s="105">
        <v>0.95615462539999996</v>
      </c>
      <c r="AU122" s="104">
        <v>1</v>
      </c>
      <c r="AV122" s="104">
        <v>2</v>
      </c>
      <c r="AW122" s="104" t="s">
        <v>26</v>
      </c>
      <c r="AX122" s="104" t="s">
        <v>224</v>
      </c>
      <c r="AY122" s="104" t="s">
        <v>225</v>
      </c>
      <c r="AZ122" s="104" t="s">
        <v>26</v>
      </c>
      <c r="BA122" s="104" t="s">
        <v>26</v>
      </c>
      <c r="BB122" s="104" t="s">
        <v>26</v>
      </c>
      <c r="BC122" s="114" t="s">
        <v>446</v>
      </c>
      <c r="BD122" s="115">
        <v>602</v>
      </c>
      <c r="BE122" s="115">
        <v>557</v>
      </c>
      <c r="BF122" s="115">
        <v>485</v>
      </c>
      <c r="BQ122" s="52"/>
      <c r="CC122" s="4"/>
      <c r="CO122" s="4"/>
    </row>
    <row r="123" spans="1:93" s="3" customFormat="1" x14ac:dyDescent="0.3">
      <c r="A123" s="10"/>
      <c r="B123" s="3" t="s">
        <v>56</v>
      </c>
      <c r="C123" s="110">
        <v>1399</v>
      </c>
      <c r="D123" s="111">
        <v>186733.66557000001</v>
      </c>
      <c r="E123" s="106">
        <v>0.92651984750000005</v>
      </c>
      <c r="F123" s="111">
        <v>0.85462691420000003</v>
      </c>
      <c r="G123" s="111">
        <v>1.004460559</v>
      </c>
      <c r="H123" s="111">
        <v>5.1304955899999997E-2</v>
      </c>
      <c r="I123" s="112">
        <v>0.74919538249999995</v>
      </c>
      <c r="J123" s="111">
        <v>0.71094768559999999</v>
      </c>
      <c r="K123" s="111">
        <v>0.78950073620000005</v>
      </c>
      <c r="L123" s="111">
        <v>1.0836287200000001</v>
      </c>
      <c r="M123" s="111">
        <v>0.99954498709999995</v>
      </c>
      <c r="N123" s="111">
        <v>1.1747857453999999</v>
      </c>
      <c r="O123" s="110">
        <v>1150</v>
      </c>
      <c r="P123" s="111">
        <v>177556.49726</v>
      </c>
      <c r="Q123" s="106">
        <v>0.73656729399999998</v>
      </c>
      <c r="R123" s="111">
        <v>0.67638640279999995</v>
      </c>
      <c r="S123" s="111">
        <v>0.8021027275</v>
      </c>
      <c r="T123" s="111">
        <v>0.1123017644</v>
      </c>
      <c r="U123" s="112">
        <v>0.64768117059999997</v>
      </c>
      <c r="V123" s="111">
        <v>0.61130888400000005</v>
      </c>
      <c r="W123" s="111">
        <v>0.68621757309999998</v>
      </c>
      <c r="X123" s="111">
        <v>0.93327354890000003</v>
      </c>
      <c r="Y123" s="111">
        <v>0.85702086389999999</v>
      </c>
      <c r="Z123" s="111">
        <v>1.0163107501999999</v>
      </c>
      <c r="AA123" s="110">
        <v>1278</v>
      </c>
      <c r="AB123" s="111">
        <v>171942.39317</v>
      </c>
      <c r="AC123" s="106">
        <v>0.77081570749999995</v>
      </c>
      <c r="AD123" s="111">
        <v>0.70881586919999995</v>
      </c>
      <c r="AE123" s="111">
        <v>0.83823864680000004</v>
      </c>
      <c r="AF123" s="111">
        <v>1.1615069000000001E-6</v>
      </c>
      <c r="AG123" s="112">
        <v>0.74327219509999998</v>
      </c>
      <c r="AH123" s="111">
        <v>0.70361885869999996</v>
      </c>
      <c r="AI123" s="111">
        <v>0.78516024569999998</v>
      </c>
      <c r="AJ123" s="111">
        <v>1.2312327589000001</v>
      </c>
      <c r="AK123" s="111">
        <v>1.1321997069</v>
      </c>
      <c r="AL123" s="111">
        <v>1.338928192</v>
      </c>
      <c r="AM123" s="111">
        <v>0.38786713909999998</v>
      </c>
      <c r="AN123" s="111">
        <v>1.0464973313999999</v>
      </c>
      <c r="AO123" s="111">
        <v>0.94392239919999998</v>
      </c>
      <c r="AP123" s="111">
        <v>1.1602189603999999</v>
      </c>
      <c r="AQ123" s="111">
        <v>8.9391814000000002E-6</v>
      </c>
      <c r="AR123" s="111">
        <v>0.79498274739999997</v>
      </c>
      <c r="AS123" s="111">
        <v>0.71843213340000001</v>
      </c>
      <c r="AT123" s="111">
        <v>0.87969000740000003</v>
      </c>
      <c r="AU123" s="110" t="s">
        <v>26</v>
      </c>
      <c r="AV123" s="110" t="s">
        <v>26</v>
      </c>
      <c r="AW123" s="110">
        <v>3</v>
      </c>
      <c r="AX123" s="110" t="s">
        <v>224</v>
      </c>
      <c r="AY123" s="110" t="s">
        <v>26</v>
      </c>
      <c r="AZ123" s="110" t="s">
        <v>26</v>
      </c>
      <c r="BA123" s="110" t="s">
        <v>26</v>
      </c>
      <c r="BB123" s="110" t="s">
        <v>26</v>
      </c>
      <c r="BC123" s="108" t="s">
        <v>441</v>
      </c>
      <c r="BD123" s="109">
        <v>1399</v>
      </c>
      <c r="BE123" s="109">
        <v>1150</v>
      </c>
      <c r="BF123" s="109">
        <v>1278</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59</v>
      </c>
      <c r="C124" s="104">
        <v>1133</v>
      </c>
      <c r="D124" s="105">
        <v>200071.84948999999</v>
      </c>
      <c r="E124" s="113">
        <v>0.86862656199999999</v>
      </c>
      <c r="F124" s="105">
        <v>0.79884472090000003</v>
      </c>
      <c r="G124" s="105">
        <v>0.94450408740000003</v>
      </c>
      <c r="H124" s="105">
        <v>0.71166939760000003</v>
      </c>
      <c r="I124" s="107">
        <v>0.56629655940000001</v>
      </c>
      <c r="J124" s="105">
        <v>0.53426380200000001</v>
      </c>
      <c r="K124" s="105">
        <v>0.60024989900000003</v>
      </c>
      <c r="L124" s="105">
        <v>1.0159185385</v>
      </c>
      <c r="M124" s="105">
        <v>0.93430387339999998</v>
      </c>
      <c r="N124" s="105">
        <v>1.1046625261</v>
      </c>
      <c r="O124" s="104">
        <v>1168</v>
      </c>
      <c r="P124" s="105">
        <v>189882.27064999999</v>
      </c>
      <c r="Q124" s="113">
        <v>0.85568409869999995</v>
      </c>
      <c r="R124" s="105">
        <v>0.78687130559999996</v>
      </c>
      <c r="S124" s="105">
        <v>0.93051464900000003</v>
      </c>
      <c r="T124" s="105">
        <v>5.8758407300000003E-2</v>
      </c>
      <c r="U124" s="107">
        <v>0.61511798650000005</v>
      </c>
      <c r="V124" s="105">
        <v>0.58083399270000002</v>
      </c>
      <c r="W124" s="105">
        <v>0.65142560890000001</v>
      </c>
      <c r="X124" s="105">
        <v>1.0842014601000001</v>
      </c>
      <c r="Y124" s="105">
        <v>0.99701165380000001</v>
      </c>
      <c r="Z124" s="105">
        <v>1.1790161143</v>
      </c>
      <c r="AA124" s="104">
        <v>1026</v>
      </c>
      <c r="AB124" s="105">
        <v>186669.44216999999</v>
      </c>
      <c r="AC124" s="113">
        <v>0.68992950539999998</v>
      </c>
      <c r="AD124" s="105">
        <v>0.63225515060000004</v>
      </c>
      <c r="AE124" s="105">
        <v>0.75286491840000003</v>
      </c>
      <c r="AF124" s="105">
        <v>2.91589656E-2</v>
      </c>
      <c r="AG124" s="107">
        <v>0.54963468469999999</v>
      </c>
      <c r="AH124" s="105">
        <v>0.51701128360000004</v>
      </c>
      <c r="AI124" s="105">
        <v>0.5843166219</v>
      </c>
      <c r="AJ124" s="105">
        <v>1.1020323017</v>
      </c>
      <c r="AK124" s="105">
        <v>1.0099083942</v>
      </c>
      <c r="AL124" s="105">
        <v>1.2025597578</v>
      </c>
      <c r="AM124" s="105">
        <v>5.7590000000000003E-5</v>
      </c>
      <c r="AN124" s="105">
        <v>0.80628996900000005</v>
      </c>
      <c r="AO124" s="105">
        <v>0.7259869431</v>
      </c>
      <c r="AP124" s="105">
        <v>0.89547549059999998</v>
      </c>
      <c r="AQ124" s="105">
        <v>0.77408711689999998</v>
      </c>
      <c r="AR124" s="105">
        <v>0.9851000835</v>
      </c>
      <c r="AS124" s="105">
        <v>0.88912307400000001</v>
      </c>
      <c r="AT124" s="105">
        <v>1.0914373981000001</v>
      </c>
      <c r="AU124" s="104" t="s">
        <v>26</v>
      </c>
      <c r="AV124" s="104" t="s">
        <v>26</v>
      </c>
      <c r="AW124" s="104" t="s">
        <v>26</v>
      </c>
      <c r="AX124" s="104" t="s">
        <v>26</v>
      </c>
      <c r="AY124" s="104" t="s">
        <v>225</v>
      </c>
      <c r="AZ124" s="104" t="s">
        <v>26</v>
      </c>
      <c r="BA124" s="104" t="s">
        <v>26</v>
      </c>
      <c r="BB124" s="104" t="s">
        <v>26</v>
      </c>
      <c r="BC124" s="114" t="s">
        <v>427</v>
      </c>
      <c r="BD124" s="115">
        <v>1133</v>
      </c>
      <c r="BE124" s="115">
        <v>1168</v>
      </c>
      <c r="BF124" s="115">
        <v>1026</v>
      </c>
      <c r="BQ124" s="52"/>
      <c r="CC124" s="4"/>
      <c r="CO124" s="4"/>
    </row>
    <row r="125" spans="1:93" x14ac:dyDescent="0.3">
      <c r="A125" s="10"/>
      <c r="B125" t="s">
        <v>60</v>
      </c>
      <c r="C125" s="104">
        <v>934</v>
      </c>
      <c r="D125" s="105">
        <v>118381.91837</v>
      </c>
      <c r="E125" s="113">
        <v>1.2594812435</v>
      </c>
      <c r="F125" s="105">
        <v>1.1531662118999999</v>
      </c>
      <c r="G125" s="105">
        <v>1.3755978853999999</v>
      </c>
      <c r="H125" s="105">
        <v>7.4083089999999996E-18</v>
      </c>
      <c r="I125" s="107">
        <v>0.7889718403</v>
      </c>
      <c r="J125" s="105">
        <v>0.73996186360000005</v>
      </c>
      <c r="K125" s="105">
        <v>0.84122790030000005</v>
      </c>
      <c r="L125" s="105">
        <v>1.4730499852000001</v>
      </c>
      <c r="M125" s="105">
        <v>1.3487072396999999</v>
      </c>
      <c r="N125" s="105">
        <v>1.6088563885</v>
      </c>
      <c r="O125" s="104">
        <v>849</v>
      </c>
      <c r="P125" s="105">
        <v>113906.62341</v>
      </c>
      <c r="Q125" s="113">
        <v>1.1113974646</v>
      </c>
      <c r="R125" s="105">
        <v>1.0145374325000001</v>
      </c>
      <c r="S125" s="105">
        <v>1.2175049284999999</v>
      </c>
      <c r="T125" s="105">
        <v>1.869225E-13</v>
      </c>
      <c r="U125" s="107">
        <v>0.74534735080000003</v>
      </c>
      <c r="V125" s="105">
        <v>0.69686002290000004</v>
      </c>
      <c r="W125" s="105">
        <v>0.79720841360000005</v>
      </c>
      <c r="X125" s="105">
        <v>1.4082051491000001</v>
      </c>
      <c r="Y125" s="105">
        <v>1.2854778619</v>
      </c>
      <c r="Z125" s="105">
        <v>1.5426494698</v>
      </c>
      <c r="AA125" s="104">
        <v>720</v>
      </c>
      <c r="AB125" s="105">
        <v>117735.40501</v>
      </c>
      <c r="AC125" s="113">
        <v>0.85722604290000004</v>
      </c>
      <c r="AD125" s="105">
        <v>0.77854765790000002</v>
      </c>
      <c r="AE125" s="105">
        <v>0.94385549960000004</v>
      </c>
      <c r="AF125" s="105">
        <v>1.573207E-10</v>
      </c>
      <c r="AG125" s="107">
        <v>0.61154076800000001</v>
      </c>
      <c r="AH125" s="105">
        <v>0.56846405119999999</v>
      </c>
      <c r="AI125" s="105">
        <v>0.65788172560000002</v>
      </c>
      <c r="AJ125" s="105">
        <v>1.3692569773000001</v>
      </c>
      <c r="AK125" s="105">
        <v>1.2435830917999999</v>
      </c>
      <c r="AL125" s="105">
        <v>1.5076312007999999</v>
      </c>
      <c r="AM125" s="105">
        <v>1.6223100000000001E-5</v>
      </c>
      <c r="AN125" s="105">
        <v>0.77130465940000004</v>
      </c>
      <c r="AO125" s="105">
        <v>0.68542308789999995</v>
      </c>
      <c r="AP125" s="105">
        <v>0.8679469487</v>
      </c>
      <c r="AQ125" s="105">
        <v>2.8676591299999998E-2</v>
      </c>
      <c r="AR125" s="105">
        <v>0.88242478430000004</v>
      </c>
      <c r="AS125" s="105">
        <v>0.78888699650000005</v>
      </c>
      <c r="AT125" s="105">
        <v>0.98705328319999996</v>
      </c>
      <c r="AU125" s="104">
        <v>1</v>
      </c>
      <c r="AV125" s="104">
        <v>2</v>
      </c>
      <c r="AW125" s="104">
        <v>3</v>
      </c>
      <c r="AX125" s="104" t="s">
        <v>224</v>
      </c>
      <c r="AY125" s="104" t="s">
        <v>225</v>
      </c>
      <c r="AZ125" s="104" t="s">
        <v>26</v>
      </c>
      <c r="BA125" s="104" t="s">
        <v>26</v>
      </c>
      <c r="BB125" s="104" t="s">
        <v>26</v>
      </c>
      <c r="BC125" s="114" t="s">
        <v>228</v>
      </c>
      <c r="BD125" s="115">
        <v>934</v>
      </c>
      <c r="BE125" s="115">
        <v>849</v>
      </c>
      <c r="BF125" s="115">
        <v>720</v>
      </c>
      <c r="BQ125" s="52"/>
      <c r="CC125" s="4"/>
      <c r="CO125" s="4"/>
    </row>
    <row r="126" spans="1:93" s="3" customFormat="1" x14ac:dyDescent="0.3">
      <c r="A126" s="10" t="s">
        <v>233</v>
      </c>
      <c r="B126" s="3" t="s">
        <v>117</v>
      </c>
      <c r="C126" s="110">
        <v>1186</v>
      </c>
      <c r="D126" s="111">
        <v>173430.28088999999</v>
      </c>
      <c r="E126" s="106">
        <v>0.99818897920000005</v>
      </c>
      <c r="F126" s="111">
        <v>0.91741863450000005</v>
      </c>
      <c r="G126" s="111">
        <v>1.0860704162999999</v>
      </c>
      <c r="H126" s="111">
        <v>3.228447E-4</v>
      </c>
      <c r="I126" s="112">
        <v>0.68384828409999998</v>
      </c>
      <c r="J126" s="111">
        <v>0.64601571970000005</v>
      </c>
      <c r="K126" s="111">
        <v>0.72389643380000002</v>
      </c>
      <c r="L126" s="111">
        <v>1.1674507014</v>
      </c>
      <c r="M126" s="111">
        <v>1.0729842249999999</v>
      </c>
      <c r="N126" s="111">
        <v>1.2702340894999999</v>
      </c>
      <c r="O126" s="110">
        <v>1169</v>
      </c>
      <c r="P126" s="111">
        <v>174155.69291000001</v>
      </c>
      <c r="Q126" s="106">
        <v>0.85634647269999997</v>
      </c>
      <c r="R126" s="111">
        <v>0.78583939199999997</v>
      </c>
      <c r="S126" s="111">
        <v>0.93317958950000002</v>
      </c>
      <c r="T126" s="111">
        <v>6.2636740499999996E-2</v>
      </c>
      <c r="U126" s="112">
        <v>0.67123846509999996</v>
      </c>
      <c r="V126" s="111">
        <v>0.63384211130000001</v>
      </c>
      <c r="W126" s="111">
        <v>0.71084118429999998</v>
      </c>
      <c r="X126" s="111">
        <v>1.0850407263999999</v>
      </c>
      <c r="Y126" s="111">
        <v>0.99570415940000001</v>
      </c>
      <c r="Z126" s="111">
        <v>1.1823927487000001</v>
      </c>
      <c r="AA126" s="110">
        <v>1208</v>
      </c>
      <c r="AB126" s="111">
        <v>172857.49797999999</v>
      </c>
      <c r="AC126" s="106">
        <v>0.77700745439999996</v>
      </c>
      <c r="AD126" s="111">
        <v>0.71286724550000002</v>
      </c>
      <c r="AE126" s="111">
        <v>0.84691867659999998</v>
      </c>
      <c r="AF126" s="111">
        <v>8.9129597999999997E-7</v>
      </c>
      <c r="AG126" s="112">
        <v>0.69884153950000005</v>
      </c>
      <c r="AH126" s="111">
        <v>0.66052329600000004</v>
      </c>
      <c r="AI126" s="111">
        <v>0.73938269889999997</v>
      </c>
      <c r="AJ126" s="111">
        <v>1.2411229070000001</v>
      </c>
      <c r="AK126" s="111">
        <v>1.1386710166</v>
      </c>
      <c r="AL126" s="111">
        <v>1.3527929031000001</v>
      </c>
      <c r="AM126" s="111">
        <v>7.1255852800000005E-2</v>
      </c>
      <c r="AN126" s="111">
        <v>0.9073517311</v>
      </c>
      <c r="AO126" s="111">
        <v>0.81638849930000001</v>
      </c>
      <c r="AP126" s="111">
        <v>1.0084502225</v>
      </c>
      <c r="AQ126" s="111">
        <v>4.1264441000000004E-3</v>
      </c>
      <c r="AR126" s="111">
        <v>0.8579001477</v>
      </c>
      <c r="AS126" s="111">
        <v>0.77259747310000004</v>
      </c>
      <c r="AT126" s="111">
        <v>0.95262111120000004</v>
      </c>
      <c r="AU126" s="110">
        <v>1</v>
      </c>
      <c r="AV126" s="110" t="s">
        <v>26</v>
      </c>
      <c r="AW126" s="110">
        <v>3</v>
      </c>
      <c r="AX126" s="110" t="s">
        <v>224</v>
      </c>
      <c r="AY126" s="110" t="s">
        <v>26</v>
      </c>
      <c r="AZ126" s="110" t="s">
        <v>26</v>
      </c>
      <c r="BA126" s="110" t="s">
        <v>26</v>
      </c>
      <c r="BB126" s="110" t="s">
        <v>26</v>
      </c>
      <c r="BC126" s="108" t="s">
        <v>445</v>
      </c>
      <c r="BD126" s="109">
        <v>1186</v>
      </c>
      <c r="BE126" s="109">
        <v>1169</v>
      </c>
      <c r="BF126" s="109">
        <v>1208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118</v>
      </c>
      <c r="C127" s="104">
        <v>493</v>
      </c>
      <c r="D127" s="105">
        <v>62856.537188000002</v>
      </c>
      <c r="E127" s="113">
        <v>0.93440248969999995</v>
      </c>
      <c r="F127" s="105">
        <v>0.83778281799999998</v>
      </c>
      <c r="G127" s="105">
        <v>1.0421650980999999</v>
      </c>
      <c r="H127" s="105">
        <v>0.11085994070000001</v>
      </c>
      <c r="I127" s="107">
        <v>0.78432573930000005</v>
      </c>
      <c r="J127" s="105">
        <v>0.71805924489999995</v>
      </c>
      <c r="K127" s="105">
        <v>0.85670767370000001</v>
      </c>
      <c r="L127" s="105">
        <v>1.0928480124</v>
      </c>
      <c r="M127" s="105">
        <v>0.97984465750000005</v>
      </c>
      <c r="N127" s="105">
        <v>1.2188837986000001</v>
      </c>
      <c r="O127" s="104">
        <v>526</v>
      </c>
      <c r="P127" s="105">
        <v>62642.881518000002</v>
      </c>
      <c r="Q127" s="113">
        <v>0.88158821700000001</v>
      </c>
      <c r="R127" s="105">
        <v>0.79155274610000004</v>
      </c>
      <c r="S127" s="105">
        <v>0.98186480700000001</v>
      </c>
      <c r="T127" s="105">
        <v>4.4068930399999998E-2</v>
      </c>
      <c r="U127" s="107">
        <v>0.83968040300000002</v>
      </c>
      <c r="V127" s="105">
        <v>0.7709032321</v>
      </c>
      <c r="W127" s="105">
        <v>0.91459362200000005</v>
      </c>
      <c r="X127" s="105">
        <v>1.1170234827000001</v>
      </c>
      <c r="Y127" s="105">
        <v>1.0029433109999999</v>
      </c>
      <c r="Z127" s="105">
        <v>1.2440797473</v>
      </c>
      <c r="AA127" s="104">
        <v>431</v>
      </c>
      <c r="AB127" s="105">
        <v>61937.587409</v>
      </c>
      <c r="AC127" s="113">
        <v>0.65616128789999995</v>
      </c>
      <c r="AD127" s="105">
        <v>0.58429601450000002</v>
      </c>
      <c r="AE127" s="105">
        <v>0.73686560420000002</v>
      </c>
      <c r="AF127" s="105">
        <v>0.4273826684</v>
      </c>
      <c r="AG127" s="107">
        <v>0.69586178279999999</v>
      </c>
      <c r="AH127" s="105">
        <v>0.63317250810000003</v>
      </c>
      <c r="AI127" s="105">
        <v>0.76475781030000001</v>
      </c>
      <c r="AJ127" s="105">
        <v>1.0480939411000001</v>
      </c>
      <c r="AK127" s="105">
        <v>0.93330271659999997</v>
      </c>
      <c r="AL127" s="105">
        <v>1.1770038699000001</v>
      </c>
      <c r="AM127" s="105">
        <v>7.58715E-5</v>
      </c>
      <c r="AN127" s="105">
        <v>0.74429453030000003</v>
      </c>
      <c r="AO127" s="105">
        <v>0.64301236070000001</v>
      </c>
      <c r="AP127" s="105">
        <v>0.86152985820000005</v>
      </c>
      <c r="AQ127" s="105">
        <v>0.41969488739999999</v>
      </c>
      <c r="AR127" s="105">
        <v>0.94347802650000001</v>
      </c>
      <c r="AS127" s="105">
        <v>0.81914171359999999</v>
      </c>
      <c r="AT127" s="105">
        <v>1.0866871650000001</v>
      </c>
      <c r="AU127" s="104" t="s">
        <v>26</v>
      </c>
      <c r="AV127" s="104" t="s">
        <v>26</v>
      </c>
      <c r="AW127" s="104" t="s">
        <v>26</v>
      </c>
      <c r="AX127" s="104" t="s">
        <v>26</v>
      </c>
      <c r="AY127" s="104" t="s">
        <v>225</v>
      </c>
      <c r="AZ127" s="104" t="s">
        <v>26</v>
      </c>
      <c r="BA127" s="104" t="s">
        <v>26</v>
      </c>
      <c r="BB127" s="104" t="s">
        <v>26</v>
      </c>
      <c r="BC127" s="114" t="s">
        <v>427</v>
      </c>
      <c r="BD127" s="115">
        <v>493</v>
      </c>
      <c r="BE127" s="115">
        <v>526</v>
      </c>
      <c r="BF127" s="115">
        <v>431</v>
      </c>
      <c r="BQ127" s="52"/>
    </row>
    <row r="128" spans="1:93" x14ac:dyDescent="0.3">
      <c r="A128" s="10"/>
      <c r="B128" t="s">
        <v>119</v>
      </c>
      <c r="C128" s="104">
        <v>411</v>
      </c>
      <c r="D128" s="105">
        <v>46109.916348999999</v>
      </c>
      <c r="E128" s="113">
        <v>1.0092709052</v>
      </c>
      <c r="F128" s="105">
        <v>0.89856438309999997</v>
      </c>
      <c r="G128" s="105">
        <v>1.1336168884</v>
      </c>
      <c r="H128" s="105">
        <v>5.1419800999999996E-3</v>
      </c>
      <c r="I128" s="107">
        <v>0.89134839649999997</v>
      </c>
      <c r="J128" s="105">
        <v>0.80920920019999998</v>
      </c>
      <c r="K128" s="105">
        <v>0.98182517420000004</v>
      </c>
      <c r="L128" s="105">
        <v>1.1804117762999999</v>
      </c>
      <c r="M128" s="105">
        <v>1.0509328805</v>
      </c>
      <c r="N128" s="105">
        <v>1.3258429606</v>
      </c>
      <c r="O128" s="104">
        <v>415</v>
      </c>
      <c r="P128" s="105">
        <v>44849.824628000002</v>
      </c>
      <c r="Q128" s="113">
        <v>0.91219184740000003</v>
      </c>
      <c r="R128" s="105">
        <v>0.81190593740000006</v>
      </c>
      <c r="S128" s="105">
        <v>1.024864985</v>
      </c>
      <c r="T128" s="105">
        <v>1.48232481E-2</v>
      </c>
      <c r="U128" s="107">
        <v>0.92531019560000005</v>
      </c>
      <c r="V128" s="105">
        <v>0.84043379389999995</v>
      </c>
      <c r="W128" s="105">
        <v>1.0187583654000001</v>
      </c>
      <c r="X128" s="105">
        <v>1.1558000602</v>
      </c>
      <c r="Y128" s="105">
        <v>1.0287319867</v>
      </c>
      <c r="Z128" s="105">
        <v>1.2985634708</v>
      </c>
      <c r="AA128" s="104">
        <v>371</v>
      </c>
      <c r="AB128" s="105">
        <v>43316.971576999997</v>
      </c>
      <c r="AC128" s="113">
        <v>0.76695953210000001</v>
      </c>
      <c r="AD128" s="105">
        <v>0.67879917820000002</v>
      </c>
      <c r="AE128" s="105">
        <v>0.86656988209999997</v>
      </c>
      <c r="AF128" s="105">
        <v>1.1205887000000001E-3</v>
      </c>
      <c r="AG128" s="107">
        <v>0.85647723399999998</v>
      </c>
      <c r="AH128" s="105">
        <v>0.77361279000000005</v>
      </c>
      <c r="AI128" s="105">
        <v>0.94821758609999995</v>
      </c>
      <c r="AJ128" s="105">
        <v>1.2250732457</v>
      </c>
      <c r="AK128" s="105">
        <v>1.0842537026000001</v>
      </c>
      <c r="AL128" s="105">
        <v>1.3841819986999999</v>
      </c>
      <c r="AM128" s="105">
        <v>3.09133059E-2</v>
      </c>
      <c r="AN128" s="105">
        <v>0.840787532</v>
      </c>
      <c r="AO128" s="105">
        <v>0.71827353169999997</v>
      </c>
      <c r="AP128" s="105">
        <v>0.98419841860000001</v>
      </c>
      <c r="AQ128" s="105">
        <v>0.19606557729999999</v>
      </c>
      <c r="AR128" s="105">
        <v>0.90381268569999995</v>
      </c>
      <c r="AS128" s="105">
        <v>0.77534114190000003</v>
      </c>
      <c r="AT128" s="105">
        <v>1.0535715528</v>
      </c>
      <c r="AU128" s="104">
        <v>1</v>
      </c>
      <c r="AV128" s="104" t="s">
        <v>26</v>
      </c>
      <c r="AW128" s="104">
        <v>3</v>
      </c>
      <c r="AX128" s="104" t="s">
        <v>26</v>
      </c>
      <c r="AY128" s="104" t="s">
        <v>225</v>
      </c>
      <c r="AZ128" s="104" t="s">
        <v>26</v>
      </c>
      <c r="BA128" s="104" t="s">
        <v>26</v>
      </c>
      <c r="BB128" s="104" t="s">
        <v>26</v>
      </c>
      <c r="BC128" s="114" t="s">
        <v>443</v>
      </c>
      <c r="BD128" s="115">
        <v>411</v>
      </c>
      <c r="BE128" s="115">
        <v>415</v>
      </c>
      <c r="BF128" s="115">
        <v>371</v>
      </c>
      <c r="BQ128" s="52"/>
    </row>
    <row r="129" spans="1:104" x14ac:dyDescent="0.3">
      <c r="A129" s="10"/>
      <c r="B129" t="s">
        <v>120</v>
      </c>
      <c r="C129" s="104">
        <v>301</v>
      </c>
      <c r="D129" s="105">
        <v>30183.423639000001</v>
      </c>
      <c r="E129" s="113">
        <v>1.2580336615000001</v>
      </c>
      <c r="F129" s="105">
        <v>1.1056443555</v>
      </c>
      <c r="G129" s="105">
        <v>1.4314265574</v>
      </c>
      <c r="H129" s="105">
        <v>4.5737077999999996E-9</v>
      </c>
      <c r="I129" s="107">
        <v>0.99723611079999996</v>
      </c>
      <c r="J129" s="105">
        <v>0.89070841430000003</v>
      </c>
      <c r="K129" s="105">
        <v>1.1165043965999999</v>
      </c>
      <c r="L129" s="105">
        <v>1.4713569385</v>
      </c>
      <c r="M129" s="105">
        <v>1.2931271584999999</v>
      </c>
      <c r="N129" s="105">
        <v>1.6741518621</v>
      </c>
      <c r="O129" s="104">
        <v>256</v>
      </c>
      <c r="P129" s="105">
        <v>27861.120008999998</v>
      </c>
      <c r="Q129" s="113">
        <v>1.0767528538</v>
      </c>
      <c r="R129" s="105">
        <v>0.93809048429999997</v>
      </c>
      <c r="S129" s="105">
        <v>1.2359113831999999</v>
      </c>
      <c r="T129" s="105">
        <v>1.0029499999999999E-5</v>
      </c>
      <c r="U129" s="107">
        <v>0.91884317609999999</v>
      </c>
      <c r="V129" s="105">
        <v>0.81290781349999996</v>
      </c>
      <c r="W129" s="105">
        <v>1.0385836724999999</v>
      </c>
      <c r="X129" s="105">
        <v>1.3643084147</v>
      </c>
      <c r="Y129" s="105">
        <v>1.1886151377</v>
      </c>
      <c r="Z129" s="105">
        <v>1.5659715170999999</v>
      </c>
      <c r="AA129" s="104">
        <v>229</v>
      </c>
      <c r="AB129" s="105">
        <v>27342.182955</v>
      </c>
      <c r="AC129" s="113">
        <v>0.84647197630000004</v>
      </c>
      <c r="AD129" s="105">
        <v>0.73232028319999998</v>
      </c>
      <c r="AE129" s="105">
        <v>0.97841726240000004</v>
      </c>
      <c r="AF129" s="105">
        <v>4.4788199999999999E-5</v>
      </c>
      <c r="AG129" s="107">
        <v>0.83753371259999998</v>
      </c>
      <c r="AH129" s="105">
        <v>0.73578904280000001</v>
      </c>
      <c r="AI129" s="105">
        <v>0.95334760220000003</v>
      </c>
      <c r="AJ129" s="105">
        <v>1.3520793835</v>
      </c>
      <c r="AK129" s="105">
        <v>1.1697435765999999</v>
      </c>
      <c r="AL129" s="105">
        <v>1.5628371003999999</v>
      </c>
      <c r="AM129" s="105">
        <v>1.33368346E-2</v>
      </c>
      <c r="AN129" s="105">
        <v>0.78613395200000002</v>
      </c>
      <c r="AO129" s="105">
        <v>0.64972255879999996</v>
      </c>
      <c r="AP129" s="105">
        <v>0.951185367</v>
      </c>
      <c r="AQ129" s="105">
        <v>8.8840597699999996E-2</v>
      </c>
      <c r="AR129" s="105">
        <v>0.85590146489999996</v>
      </c>
      <c r="AS129" s="105">
        <v>0.71545866650000001</v>
      </c>
      <c r="AT129" s="105">
        <v>1.0239128434</v>
      </c>
      <c r="AU129" s="104">
        <v>1</v>
      </c>
      <c r="AV129" s="104">
        <v>2</v>
      </c>
      <c r="AW129" s="104">
        <v>3</v>
      </c>
      <c r="AX129" s="104" t="s">
        <v>26</v>
      </c>
      <c r="AY129" s="104" t="s">
        <v>225</v>
      </c>
      <c r="AZ129" s="104" t="s">
        <v>26</v>
      </c>
      <c r="BA129" s="104" t="s">
        <v>26</v>
      </c>
      <c r="BB129" s="104" t="s">
        <v>26</v>
      </c>
      <c r="BC129" s="114" t="s">
        <v>229</v>
      </c>
      <c r="BD129" s="115">
        <v>301</v>
      </c>
      <c r="BE129" s="115">
        <v>256</v>
      </c>
      <c r="BF129" s="115">
        <v>229</v>
      </c>
      <c r="BQ129" s="52"/>
    </row>
    <row r="130" spans="1:104" x14ac:dyDescent="0.3">
      <c r="A130" s="10"/>
      <c r="B130" t="s">
        <v>121</v>
      </c>
      <c r="C130" s="104">
        <v>391</v>
      </c>
      <c r="D130" s="105">
        <v>53238.491697999998</v>
      </c>
      <c r="E130" s="113">
        <v>1.1465428976000001</v>
      </c>
      <c r="F130" s="105">
        <v>1.0201563239</v>
      </c>
      <c r="G130" s="105">
        <v>1.2885874304</v>
      </c>
      <c r="H130" s="105">
        <v>8.5066561999999997E-7</v>
      </c>
      <c r="I130" s="107">
        <v>0.73443102449999997</v>
      </c>
      <c r="J130" s="105">
        <v>0.66512596509999999</v>
      </c>
      <c r="K130" s="105">
        <v>0.81095755999999997</v>
      </c>
      <c r="L130" s="105">
        <v>1.3409608179000001</v>
      </c>
      <c r="M130" s="105">
        <v>1.1931430225999999</v>
      </c>
      <c r="N130" s="105">
        <v>1.5070916737</v>
      </c>
      <c r="O130" s="104">
        <v>382</v>
      </c>
      <c r="P130" s="105">
        <v>49885.994662999998</v>
      </c>
      <c r="Q130" s="113">
        <v>1.0177758693000001</v>
      </c>
      <c r="R130" s="105">
        <v>0.903997359</v>
      </c>
      <c r="S130" s="105">
        <v>1.1458747195000001</v>
      </c>
      <c r="T130" s="105">
        <v>2.61507E-5</v>
      </c>
      <c r="U130" s="107">
        <v>0.76574598260000004</v>
      </c>
      <c r="V130" s="105">
        <v>0.69268130640000003</v>
      </c>
      <c r="W130" s="105">
        <v>0.84651758960000001</v>
      </c>
      <c r="X130" s="105">
        <v>1.2895811494</v>
      </c>
      <c r="Y130" s="105">
        <v>1.1454171674</v>
      </c>
      <c r="Z130" s="105">
        <v>1.4518898338999999</v>
      </c>
      <c r="AA130" s="104">
        <v>379</v>
      </c>
      <c r="AB130" s="105">
        <v>46301.806250000001</v>
      </c>
      <c r="AC130" s="113">
        <v>0.93655825439999996</v>
      </c>
      <c r="AD130" s="105">
        <v>0.83106743169999997</v>
      </c>
      <c r="AE130" s="105">
        <v>1.0554394628999999</v>
      </c>
      <c r="AF130" s="105">
        <v>3.946466E-11</v>
      </c>
      <c r="AG130" s="107">
        <v>0.8185425811</v>
      </c>
      <c r="AH130" s="105">
        <v>0.7401470121</v>
      </c>
      <c r="AI130" s="105">
        <v>0.90524172390000002</v>
      </c>
      <c r="AJ130" s="105">
        <v>1.4959752274</v>
      </c>
      <c r="AK130" s="105">
        <v>1.3274735281000001</v>
      </c>
      <c r="AL130" s="105">
        <v>1.6858655436000001</v>
      </c>
      <c r="AM130" s="105">
        <v>0.29944912470000001</v>
      </c>
      <c r="AN130" s="105">
        <v>0.92020088369999997</v>
      </c>
      <c r="AO130" s="105">
        <v>0.78643014519999999</v>
      </c>
      <c r="AP130" s="105">
        <v>1.0767258498000001</v>
      </c>
      <c r="AQ130" s="105">
        <v>0.1329423934</v>
      </c>
      <c r="AR130" s="105">
        <v>0.88769105059999998</v>
      </c>
      <c r="AS130" s="105">
        <v>0.75993334850000005</v>
      </c>
      <c r="AT130" s="105">
        <v>1.0369269920999999</v>
      </c>
      <c r="AU130" s="104">
        <v>1</v>
      </c>
      <c r="AV130" s="104">
        <v>2</v>
      </c>
      <c r="AW130" s="104">
        <v>3</v>
      </c>
      <c r="AX130" s="104" t="s">
        <v>26</v>
      </c>
      <c r="AY130" s="104" t="s">
        <v>26</v>
      </c>
      <c r="AZ130" s="104" t="s">
        <v>26</v>
      </c>
      <c r="BA130" s="104" t="s">
        <v>26</v>
      </c>
      <c r="BB130" s="104" t="s">
        <v>26</v>
      </c>
      <c r="BC130" s="114" t="s">
        <v>226</v>
      </c>
      <c r="BD130" s="115">
        <v>391</v>
      </c>
      <c r="BE130" s="115">
        <v>382</v>
      </c>
      <c r="BF130" s="115">
        <v>379</v>
      </c>
    </row>
    <row r="131" spans="1:104" x14ac:dyDescent="0.3">
      <c r="A131" s="10"/>
      <c r="B131" t="s">
        <v>122</v>
      </c>
      <c r="C131" s="104">
        <v>43</v>
      </c>
      <c r="D131" s="105">
        <v>7973.3579909</v>
      </c>
      <c r="E131" s="113">
        <v>1.3355039480999999</v>
      </c>
      <c r="F131" s="105">
        <v>0.98389532619999998</v>
      </c>
      <c r="G131" s="105">
        <v>1.812764781</v>
      </c>
      <c r="H131" s="105">
        <v>4.2286907999999996E-3</v>
      </c>
      <c r="I131" s="107">
        <v>0.53929599110000004</v>
      </c>
      <c r="J131" s="105">
        <v>0.39996332810000002</v>
      </c>
      <c r="K131" s="105">
        <v>0.72716708149999998</v>
      </c>
      <c r="L131" s="105">
        <v>1.5619637698</v>
      </c>
      <c r="M131" s="105">
        <v>1.1507332905000001</v>
      </c>
      <c r="N131" s="105">
        <v>2.1201531563999998</v>
      </c>
      <c r="O131" s="104">
        <v>40</v>
      </c>
      <c r="P131" s="105">
        <v>7036.1608953000004</v>
      </c>
      <c r="Q131" s="113">
        <v>1.2268195156999999</v>
      </c>
      <c r="R131" s="105">
        <v>0.89364741079999999</v>
      </c>
      <c r="S131" s="105">
        <v>1.6842057683</v>
      </c>
      <c r="T131" s="105">
        <v>6.3618431999999999E-3</v>
      </c>
      <c r="U131" s="107">
        <v>0.5684918323</v>
      </c>
      <c r="V131" s="105">
        <v>0.41700133779999998</v>
      </c>
      <c r="W131" s="105">
        <v>0.77501661060000004</v>
      </c>
      <c r="X131" s="105">
        <v>1.5544515928</v>
      </c>
      <c r="Y131" s="105">
        <v>1.1323031818</v>
      </c>
      <c r="Z131" s="105">
        <v>2.1339865445999999</v>
      </c>
      <c r="AA131" s="104">
        <v>51</v>
      </c>
      <c r="AB131" s="105">
        <v>6537.0935699000001</v>
      </c>
      <c r="AC131" s="113">
        <v>1.3750759468</v>
      </c>
      <c r="AD131" s="105">
        <v>1.0363044438</v>
      </c>
      <c r="AE131" s="105">
        <v>1.8245930244999999</v>
      </c>
      <c r="AF131" s="105">
        <v>4.9734383E-8</v>
      </c>
      <c r="AG131" s="107">
        <v>0.7801632248</v>
      </c>
      <c r="AH131" s="105">
        <v>0.59291633830000001</v>
      </c>
      <c r="AI131" s="105">
        <v>1.0265439116999999</v>
      </c>
      <c r="AJ131" s="105">
        <v>2.1964245605000001</v>
      </c>
      <c r="AK131" s="105">
        <v>1.6553009583</v>
      </c>
      <c r="AL131" s="105">
        <v>2.9144433376999999</v>
      </c>
      <c r="AM131" s="105">
        <v>0.59479551050000001</v>
      </c>
      <c r="AN131" s="105">
        <v>1.1208461628999999</v>
      </c>
      <c r="AO131" s="105">
        <v>0.73616809449999998</v>
      </c>
      <c r="AP131" s="105">
        <v>1.7065343232000001</v>
      </c>
      <c r="AQ131" s="105">
        <v>0.70282900520000002</v>
      </c>
      <c r="AR131" s="105">
        <v>0.91861916050000003</v>
      </c>
      <c r="AS131" s="105">
        <v>0.59394409280000005</v>
      </c>
      <c r="AT131" s="105">
        <v>1.4207754103000001</v>
      </c>
      <c r="AU131" s="104">
        <v>1</v>
      </c>
      <c r="AV131" s="104">
        <v>2</v>
      </c>
      <c r="AW131" s="104">
        <v>3</v>
      </c>
      <c r="AX131" s="104" t="s">
        <v>26</v>
      </c>
      <c r="AY131" s="104" t="s">
        <v>26</v>
      </c>
      <c r="AZ131" s="104" t="s">
        <v>26</v>
      </c>
      <c r="BA131" s="104" t="s">
        <v>26</v>
      </c>
      <c r="BB131" s="104" t="s">
        <v>26</v>
      </c>
      <c r="BC131" s="114" t="s">
        <v>226</v>
      </c>
      <c r="BD131" s="115">
        <v>43</v>
      </c>
      <c r="BE131" s="115">
        <v>40</v>
      </c>
      <c r="BF131" s="115">
        <v>51</v>
      </c>
      <c r="BQ131" s="52"/>
    </row>
    <row r="132" spans="1:104" x14ac:dyDescent="0.3">
      <c r="A132" s="10"/>
      <c r="B132" t="s">
        <v>195</v>
      </c>
      <c r="C132" s="104">
        <v>1717</v>
      </c>
      <c r="D132" s="105">
        <v>224100.3291</v>
      </c>
      <c r="E132" s="113">
        <v>0.85347547989999994</v>
      </c>
      <c r="F132" s="105">
        <v>0.78970904610000003</v>
      </c>
      <c r="G132" s="105">
        <v>0.92239084549999995</v>
      </c>
      <c r="H132" s="105">
        <v>0.96369579139999995</v>
      </c>
      <c r="I132" s="107">
        <v>0.76617468919999998</v>
      </c>
      <c r="J132" s="105">
        <v>0.73077820540000005</v>
      </c>
      <c r="K132" s="105">
        <v>0.80328566180000005</v>
      </c>
      <c r="L132" s="105">
        <v>0.99819830539999999</v>
      </c>
      <c r="M132" s="105">
        <v>0.92361907310000002</v>
      </c>
      <c r="N132" s="105">
        <v>1.0787995679</v>
      </c>
      <c r="O132" s="104">
        <v>1503</v>
      </c>
      <c r="P132" s="105">
        <v>208583.25278000001</v>
      </c>
      <c r="Q132" s="113">
        <v>0.73435557890000003</v>
      </c>
      <c r="R132" s="105">
        <v>0.67751013680000005</v>
      </c>
      <c r="S132" s="105">
        <v>0.79597055009999995</v>
      </c>
      <c r="T132" s="105">
        <v>7.9589173499999999E-2</v>
      </c>
      <c r="U132" s="107">
        <v>0.72057558789999998</v>
      </c>
      <c r="V132" s="105">
        <v>0.68505203449999996</v>
      </c>
      <c r="W132" s="105">
        <v>0.75794122460000002</v>
      </c>
      <c r="X132" s="105">
        <v>0.93047117749999997</v>
      </c>
      <c r="Y132" s="105">
        <v>0.85844470009999996</v>
      </c>
      <c r="Z132" s="105">
        <v>1.0085409252999999</v>
      </c>
      <c r="AA132" s="104">
        <v>1298</v>
      </c>
      <c r="AB132" s="105">
        <v>200645.46765000001</v>
      </c>
      <c r="AC132" s="113">
        <v>0.61581379700000005</v>
      </c>
      <c r="AD132" s="105">
        <v>0.56618531910000003</v>
      </c>
      <c r="AE132" s="105">
        <v>0.66979241560000002</v>
      </c>
      <c r="AF132" s="105">
        <v>0.7005156106</v>
      </c>
      <c r="AG132" s="107">
        <v>0.64691219550000001</v>
      </c>
      <c r="AH132" s="105">
        <v>0.61265936200000004</v>
      </c>
      <c r="AI132" s="105">
        <v>0.68308005179999998</v>
      </c>
      <c r="AJ132" s="105">
        <v>0.98364643169999999</v>
      </c>
      <c r="AK132" s="105">
        <v>0.90437429560000004</v>
      </c>
      <c r="AL132" s="105">
        <v>1.0698670975</v>
      </c>
      <c r="AM132" s="105">
        <v>5.2295719999999996E-4</v>
      </c>
      <c r="AN132" s="105">
        <v>0.83857713440000003</v>
      </c>
      <c r="AO132" s="105">
        <v>0.75917467729999999</v>
      </c>
      <c r="AP132" s="105">
        <v>0.92628433399999999</v>
      </c>
      <c r="AQ132" s="105">
        <v>1.8787016E-3</v>
      </c>
      <c r="AR132" s="105">
        <v>0.86042961539999996</v>
      </c>
      <c r="AS132" s="105">
        <v>0.78262867629999999</v>
      </c>
      <c r="AT132" s="105">
        <v>0.9459647283</v>
      </c>
      <c r="AU132" s="104" t="s">
        <v>26</v>
      </c>
      <c r="AV132" s="104" t="s">
        <v>26</v>
      </c>
      <c r="AW132" s="104" t="s">
        <v>26</v>
      </c>
      <c r="AX132" s="104" t="s">
        <v>224</v>
      </c>
      <c r="AY132" s="104" t="s">
        <v>225</v>
      </c>
      <c r="AZ132" s="104" t="s">
        <v>26</v>
      </c>
      <c r="BA132" s="104" t="s">
        <v>26</v>
      </c>
      <c r="BB132" s="104" t="s">
        <v>26</v>
      </c>
      <c r="BC132" s="114" t="s">
        <v>436</v>
      </c>
      <c r="BD132" s="115">
        <v>1717</v>
      </c>
      <c r="BE132" s="115">
        <v>1503</v>
      </c>
      <c r="BF132" s="115">
        <v>1298</v>
      </c>
      <c r="BQ132" s="52"/>
      <c r="CC132" s="4"/>
    </row>
    <row r="133" spans="1:104" x14ac:dyDescent="0.3">
      <c r="A133" s="10"/>
      <c r="B133" t="s">
        <v>196</v>
      </c>
      <c r="C133" s="104">
        <v>843</v>
      </c>
      <c r="D133" s="105">
        <v>134234.71939000001</v>
      </c>
      <c r="E133" s="113">
        <v>0.86024133920000001</v>
      </c>
      <c r="F133" s="105">
        <v>0.78543423020000003</v>
      </c>
      <c r="G133" s="105">
        <v>0.9421733014</v>
      </c>
      <c r="H133" s="105">
        <v>0.89556778420000005</v>
      </c>
      <c r="I133" s="107">
        <v>0.62800444170000003</v>
      </c>
      <c r="J133" s="105">
        <v>0.58701037469999995</v>
      </c>
      <c r="K133" s="105">
        <v>0.67186134310000001</v>
      </c>
      <c r="L133" s="105">
        <v>1.0061114435</v>
      </c>
      <c r="M133" s="105">
        <v>0.91861938170000002</v>
      </c>
      <c r="N133" s="105">
        <v>1.1019365114999999</v>
      </c>
      <c r="O133" s="104">
        <v>864</v>
      </c>
      <c r="P133" s="105">
        <v>131662.84439000001</v>
      </c>
      <c r="Q133" s="113">
        <v>0.82164963810000002</v>
      </c>
      <c r="R133" s="105">
        <v>0.7502615654</v>
      </c>
      <c r="S133" s="105">
        <v>0.89983035109999998</v>
      </c>
      <c r="T133" s="105">
        <v>0.3853523646</v>
      </c>
      <c r="U133" s="107">
        <v>0.6562215817</v>
      </c>
      <c r="V133" s="105">
        <v>0.61389210019999996</v>
      </c>
      <c r="W133" s="105">
        <v>0.70146979279999999</v>
      </c>
      <c r="X133" s="105">
        <v>1.0410778214</v>
      </c>
      <c r="Y133" s="105">
        <v>0.95062498630000003</v>
      </c>
      <c r="Z133" s="105">
        <v>1.1401373263000001</v>
      </c>
      <c r="AA133" s="104">
        <v>836</v>
      </c>
      <c r="AB133" s="105">
        <v>133825.23130000001</v>
      </c>
      <c r="AC133" s="113">
        <v>0.73037523049999997</v>
      </c>
      <c r="AD133" s="105">
        <v>0.66592982170000004</v>
      </c>
      <c r="AE133" s="105">
        <v>0.8010573486</v>
      </c>
      <c r="AF133" s="105">
        <v>1.0748128999999999E-3</v>
      </c>
      <c r="AG133" s="107">
        <v>0.62469535220000005</v>
      </c>
      <c r="AH133" s="105">
        <v>0.58375263479999995</v>
      </c>
      <c r="AI133" s="105">
        <v>0.66850967309999998</v>
      </c>
      <c r="AJ133" s="105">
        <v>1.1666367217</v>
      </c>
      <c r="AK133" s="105">
        <v>1.0636973320000001</v>
      </c>
      <c r="AL133" s="105">
        <v>1.2795380785999999</v>
      </c>
      <c r="AM133" s="105">
        <v>4.4068001500000002E-2</v>
      </c>
      <c r="AN133" s="105">
        <v>0.88891322610000001</v>
      </c>
      <c r="AO133" s="105">
        <v>0.79264202019999996</v>
      </c>
      <c r="AP133" s="105">
        <v>0.99687715690000001</v>
      </c>
      <c r="AQ133" s="105">
        <v>0.43006883289999998</v>
      </c>
      <c r="AR133" s="105">
        <v>0.95513851829999996</v>
      </c>
      <c r="AS133" s="105">
        <v>0.85222370260000002</v>
      </c>
      <c r="AT133" s="105">
        <v>1.0704813610999999</v>
      </c>
      <c r="AU133" s="104" t="s">
        <v>26</v>
      </c>
      <c r="AV133" s="104" t="s">
        <v>26</v>
      </c>
      <c r="AW133" s="104">
        <v>3</v>
      </c>
      <c r="AX133" s="104" t="s">
        <v>26</v>
      </c>
      <c r="AY133" s="104" t="s">
        <v>225</v>
      </c>
      <c r="AZ133" s="104" t="s">
        <v>26</v>
      </c>
      <c r="BA133" s="104" t="s">
        <v>26</v>
      </c>
      <c r="BB133" s="104" t="s">
        <v>26</v>
      </c>
      <c r="BC133" s="114" t="s">
        <v>430</v>
      </c>
      <c r="BD133" s="115">
        <v>843</v>
      </c>
      <c r="BE133" s="115">
        <v>864</v>
      </c>
      <c r="BF133" s="115">
        <v>836</v>
      </c>
    </row>
    <row r="134" spans="1:104" x14ac:dyDescent="0.3">
      <c r="A134" s="10"/>
      <c r="B134" t="s">
        <v>197</v>
      </c>
      <c r="C134" s="104">
        <v>1523</v>
      </c>
      <c r="D134" s="105">
        <v>118575.7787</v>
      </c>
      <c r="E134" s="113">
        <v>1.5758038392</v>
      </c>
      <c r="F134" s="105">
        <v>1.4556938844</v>
      </c>
      <c r="G134" s="105">
        <v>1.7058241202</v>
      </c>
      <c r="H134" s="105">
        <v>1.2988150000000001E-51</v>
      </c>
      <c r="I134" s="107">
        <v>1.2844107091000001</v>
      </c>
      <c r="J134" s="105">
        <v>1.2214974728000001</v>
      </c>
      <c r="K134" s="105">
        <v>1.3505642921000001</v>
      </c>
      <c r="L134" s="105">
        <v>1.8430110285000001</v>
      </c>
      <c r="M134" s="105">
        <v>1.7025341709999999</v>
      </c>
      <c r="N134" s="105">
        <v>1.9950786945000001</v>
      </c>
      <c r="O134" s="104">
        <v>1097</v>
      </c>
      <c r="P134" s="105">
        <v>107939.06271</v>
      </c>
      <c r="Q134" s="113">
        <v>1.1019565363999999</v>
      </c>
      <c r="R134" s="105">
        <v>1.0109423206999999</v>
      </c>
      <c r="S134" s="105">
        <v>1.2011646789999999</v>
      </c>
      <c r="T134" s="105">
        <v>3.2233889999999999E-14</v>
      </c>
      <c r="U134" s="107">
        <v>1.0163141798999999</v>
      </c>
      <c r="V134" s="105">
        <v>0.95791775680000002</v>
      </c>
      <c r="W134" s="105">
        <v>1.0782705561000001</v>
      </c>
      <c r="X134" s="105">
        <v>1.3962429447</v>
      </c>
      <c r="Y134" s="105">
        <v>1.2809226464000001</v>
      </c>
      <c r="Z134" s="105">
        <v>1.5219454243999999</v>
      </c>
      <c r="AA134" s="104">
        <v>902</v>
      </c>
      <c r="AB134" s="105">
        <v>101677.26119</v>
      </c>
      <c r="AC134" s="113">
        <v>0.85919981629999997</v>
      </c>
      <c r="AD134" s="105">
        <v>0.7839960883</v>
      </c>
      <c r="AE134" s="105">
        <v>0.94161735670000002</v>
      </c>
      <c r="AF134" s="105">
        <v>1.254517E-11</v>
      </c>
      <c r="AG134" s="107">
        <v>0.8871206693</v>
      </c>
      <c r="AH134" s="105">
        <v>0.83107608820000001</v>
      </c>
      <c r="AI134" s="105">
        <v>0.94694468190000003</v>
      </c>
      <c r="AJ134" s="105">
        <v>1.3724097082</v>
      </c>
      <c r="AK134" s="105">
        <v>1.2522859320999999</v>
      </c>
      <c r="AL134" s="105">
        <v>1.5040561895</v>
      </c>
      <c r="AM134" s="105">
        <v>9.7808334999999996E-6</v>
      </c>
      <c r="AN134" s="105">
        <v>0.7797039066</v>
      </c>
      <c r="AO134" s="105">
        <v>0.69827949509999998</v>
      </c>
      <c r="AP134" s="105">
        <v>0.87062299009999999</v>
      </c>
      <c r="AQ134" s="105">
        <v>3.6724159999999999E-12</v>
      </c>
      <c r="AR134" s="105">
        <v>0.69929804009999996</v>
      </c>
      <c r="AS134" s="105">
        <v>0.63219477859999995</v>
      </c>
      <c r="AT134" s="105">
        <v>0.77352386559999997</v>
      </c>
      <c r="AU134" s="104">
        <v>1</v>
      </c>
      <c r="AV134" s="104">
        <v>2</v>
      </c>
      <c r="AW134" s="104">
        <v>3</v>
      </c>
      <c r="AX134" s="104" t="s">
        <v>224</v>
      </c>
      <c r="AY134" s="104" t="s">
        <v>225</v>
      </c>
      <c r="AZ134" s="104" t="s">
        <v>26</v>
      </c>
      <c r="BA134" s="104" t="s">
        <v>26</v>
      </c>
      <c r="BB134" s="104" t="s">
        <v>26</v>
      </c>
      <c r="BC134" s="114" t="s">
        <v>228</v>
      </c>
      <c r="BD134" s="115">
        <v>1523</v>
      </c>
      <c r="BE134" s="115">
        <v>1097</v>
      </c>
      <c r="BF134" s="115">
        <v>902</v>
      </c>
    </row>
    <row r="135" spans="1:104" x14ac:dyDescent="0.3">
      <c r="A135" s="10"/>
      <c r="B135" t="s">
        <v>123</v>
      </c>
      <c r="C135" s="104">
        <v>517</v>
      </c>
      <c r="D135" s="105">
        <v>101254.61930999999</v>
      </c>
      <c r="E135" s="113">
        <v>0.92233185660000006</v>
      </c>
      <c r="F135" s="105">
        <v>0.82906204459999999</v>
      </c>
      <c r="G135" s="105">
        <v>1.0260945599</v>
      </c>
      <c r="H135" s="105">
        <v>0.1635405965</v>
      </c>
      <c r="I135" s="107">
        <v>0.51059398919999999</v>
      </c>
      <c r="J135" s="105">
        <v>0.46842481819999998</v>
      </c>
      <c r="K135" s="105">
        <v>0.55655937030000002</v>
      </c>
      <c r="L135" s="105">
        <v>1.0787305763999999</v>
      </c>
      <c r="M135" s="105">
        <v>0.96964511279999999</v>
      </c>
      <c r="N135" s="105">
        <v>1.2000881983</v>
      </c>
      <c r="O135" s="104">
        <v>508</v>
      </c>
      <c r="P135" s="105">
        <v>95886.830870999998</v>
      </c>
      <c r="Q135" s="113">
        <v>0.82993900139999999</v>
      </c>
      <c r="R135" s="105">
        <v>0.74484176530000001</v>
      </c>
      <c r="S135" s="105">
        <v>0.92475848979999997</v>
      </c>
      <c r="T135" s="105">
        <v>0.36218139539999999</v>
      </c>
      <c r="U135" s="107">
        <v>0.52979120840000005</v>
      </c>
      <c r="V135" s="105">
        <v>0.48566721309999999</v>
      </c>
      <c r="W135" s="105">
        <v>0.57792397139999996</v>
      </c>
      <c r="X135" s="105">
        <v>1.0515809262</v>
      </c>
      <c r="Y135" s="105">
        <v>0.94375778480000005</v>
      </c>
      <c r="Z135" s="105">
        <v>1.1717227261000001</v>
      </c>
      <c r="AA135" s="104">
        <v>554</v>
      </c>
      <c r="AB135" s="105">
        <v>89313.797799000007</v>
      </c>
      <c r="AC135" s="113">
        <v>0.81880052999999997</v>
      </c>
      <c r="AD135" s="105">
        <v>0.73647053809999996</v>
      </c>
      <c r="AE135" s="105">
        <v>0.91033418600000005</v>
      </c>
      <c r="AF135" s="105">
        <v>6.8965806999999998E-7</v>
      </c>
      <c r="AG135" s="107">
        <v>0.62028489850000001</v>
      </c>
      <c r="AH135" s="105">
        <v>0.57072529299999997</v>
      </c>
      <c r="AI135" s="105">
        <v>0.67414807089999995</v>
      </c>
      <c r="AJ135" s="105">
        <v>1.3078794654000001</v>
      </c>
      <c r="AK135" s="105">
        <v>1.1763728264</v>
      </c>
      <c r="AL135" s="105">
        <v>1.4540872226999999</v>
      </c>
      <c r="AM135" s="105">
        <v>0.84873663720000003</v>
      </c>
      <c r="AN135" s="105">
        <v>0.98657916859999994</v>
      </c>
      <c r="AO135" s="105">
        <v>0.85867985970000005</v>
      </c>
      <c r="AP135" s="105">
        <v>1.1335289221</v>
      </c>
      <c r="AQ135" s="105">
        <v>0.1387517928</v>
      </c>
      <c r="AR135" s="105">
        <v>0.89982688489999996</v>
      </c>
      <c r="AS135" s="105">
        <v>0.78247478339999998</v>
      </c>
      <c r="AT135" s="105">
        <v>1.0347789346</v>
      </c>
      <c r="AU135" s="104" t="s">
        <v>26</v>
      </c>
      <c r="AV135" s="104" t="s">
        <v>26</v>
      </c>
      <c r="AW135" s="104">
        <v>3</v>
      </c>
      <c r="AX135" s="104" t="s">
        <v>26</v>
      </c>
      <c r="AY135" s="104" t="s">
        <v>26</v>
      </c>
      <c r="AZ135" s="104" t="s">
        <v>26</v>
      </c>
      <c r="BA135" s="104" t="s">
        <v>26</v>
      </c>
      <c r="BB135" s="104" t="s">
        <v>26</v>
      </c>
      <c r="BC135" s="114">
        <v>-3</v>
      </c>
      <c r="BD135" s="115">
        <v>517</v>
      </c>
      <c r="BE135" s="115">
        <v>508</v>
      </c>
      <c r="BF135" s="115">
        <v>554</v>
      </c>
    </row>
    <row r="136" spans="1:104" x14ac:dyDescent="0.3">
      <c r="A136" s="10"/>
      <c r="B136" t="s">
        <v>124</v>
      </c>
      <c r="C136" s="104">
        <v>435</v>
      </c>
      <c r="D136" s="105">
        <v>63948.256501000003</v>
      </c>
      <c r="E136" s="113">
        <v>1.7937990426999999</v>
      </c>
      <c r="F136" s="105">
        <v>1.6030062045</v>
      </c>
      <c r="G136" s="105">
        <v>2.0073004063000002</v>
      </c>
      <c r="H136" s="105">
        <v>3.7388490000000002E-38</v>
      </c>
      <c r="I136" s="107">
        <v>0.68023746669999996</v>
      </c>
      <c r="J136" s="105">
        <v>0.61922510929999997</v>
      </c>
      <c r="K136" s="105">
        <v>0.74726138220000005</v>
      </c>
      <c r="L136" s="105">
        <v>2.0979714202999999</v>
      </c>
      <c r="M136" s="105">
        <v>1.8748260667000001</v>
      </c>
      <c r="N136" s="105">
        <v>2.3476759570999999</v>
      </c>
      <c r="O136" s="104">
        <v>359</v>
      </c>
      <c r="P136" s="105">
        <v>57063.242038999997</v>
      </c>
      <c r="Q136" s="113">
        <v>1.3620279286000001</v>
      </c>
      <c r="R136" s="105">
        <v>1.2062063958</v>
      </c>
      <c r="S136" s="105">
        <v>1.5379789766</v>
      </c>
      <c r="T136" s="105">
        <v>1.3337880000000001E-18</v>
      </c>
      <c r="U136" s="107">
        <v>0.62912653959999998</v>
      </c>
      <c r="V136" s="105">
        <v>0.56730068369999997</v>
      </c>
      <c r="W136" s="105">
        <v>0.69769033270000003</v>
      </c>
      <c r="X136" s="105">
        <v>1.7257685062999999</v>
      </c>
      <c r="Y136" s="105">
        <v>1.5283335725</v>
      </c>
      <c r="Z136" s="105">
        <v>1.9487087052000001</v>
      </c>
      <c r="AA136" s="104">
        <v>305</v>
      </c>
      <c r="AB136" s="105">
        <v>52967.724628000004</v>
      </c>
      <c r="AC136" s="113">
        <v>0.9859177549</v>
      </c>
      <c r="AD136" s="105">
        <v>0.86595139939999999</v>
      </c>
      <c r="AE136" s="105">
        <v>1.1225038957</v>
      </c>
      <c r="AF136" s="105">
        <v>6.8666699999999999E-12</v>
      </c>
      <c r="AG136" s="107">
        <v>0.5758223562</v>
      </c>
      <c r="AH136" s="105">
        <v>0.51469371340000003</v>
      </c>
      <c r="AI136" s="105">
        <v>0.64421106630000002</v>
      </c>
      <c r="AJ136" s="105">
        <v>1.5748177229</v>
      </c>
      <c r="AK136" s="105">
        <v>1.3831940892000001</v>
      </c>
      <c r="AL136" s="105">
        <v>1.7929883302</v>
      </c>
      <c r="AM136" s="105">
        <v>1.5063770000000001E-4</v>
      </c>
      <c r="AN136" s="105">
        <v>0.72386016040000001</v>
      </c>
      <c r="AO136" s="105">
        <v>0.61245850660000001</v>
      </c>
      <c r="AP136" s="105">
        <v>0.85552494769999998</v>
      </c>
      <c r="AQ136" s="105">
        <v>4.7185080000000001E-4</v>
      </c>
      <c r="AR136" s="105">
        <v>0.759297946</v>
      </c>
      <c r="AS136" s="105">
        <v>0.65068744339999995</v>
      </c>
      <c r="AT136" s="105">
        <v>0.88603733890000003</v>
      </c>
      <c r="AU136" s="104">
        <v>1</v>
      </c>
      <c r="AV136" s="104">
        <v>2</v>
      </c>
      <c r="AW136" s="104">
        <v>3</v>
      </c>
      <c r="AX136" s="104" t="s">
        <v>224</v>
      </c>
      <c r="AY136" s="104" t="s">
        <v>225</v>
      </c>
      <c r="AZ136" s="104" t="s">
        <v>26</v>
      </c>
      <c r="BA136" s="104" t="s">
        <v>26</v>
      </c>
      <c r="BB136" s="104" t="s">
        <v>26</v>
      </c>
      <c r="BC136" s="114" t="s">
        <v>228</v>
      </c>
      <c r="BD136" s="115">
        <v>435</v>
      </c>
      <c r="BE136" s="115">
        <v>359</v>
      </c>
      <c r="BF136" s="115">
        <v>305</v>
      </c>
    </row>
    <row r="137" spans="1:104" x14ac:dyDescent="0.3">
      <c r="A137" s="10"/>
      <c r="B137" t="s">
        <v>125</v>
      </c>
      <c r="C137" s="104">
        <v>127</v>
      </c>
      <c r="D137" s="105">
        <v>17531.061838000001</v>
      </c>
      <c r="E137" s="113">
        <v>2.1669104788000002</v>
      </c>
      <c r="F137" s="105">
        <v>1.8012132482000001</v>
      </c>
      <c r="G137" s="105">
        <v>2.6068545897000002</v>
      </c>
      <c r="H137" s="105">
        <v>6.1707529999999995E-23</v>
      </c>
      <c r="I137" s="107">
        <v>0.72442845259999999</v>
      </c>
      <c r="J137" s="105">
        <v>0.60878448559999998</v>
      </c>
      <c r="K137" s="105">
        <v>0.86204000810000003</v>
      </c>
      <c r="L137" s="105">
        <v>2.5343509204000001</v>
      </c>
      <c r="M137" s="105">
        <v>2.1066428438</v>
      </c>
      <c r="N137" s="105">
        <v>3.0488958327</v>
      </c>
      <c r="O137" s="104">
        <v>152</v>
      </c>
      <c r="P137" s="105">
        <v>15781.2117</v>
      </c>
      <c r="Q137" s="113">
        <v>2.3875716227999999</v>
      </c>
      <c r="R137" s="105">
        <v>2.0109975521000001</v>
      </c>
      <c r="S137" s="105">
        <v>2.8346619558000001</v>
      </c>
      <c r="T137" s="105">
        <v>1.268087E-36</v>
      </c>
      <c r="U137" s="107">
        <v>0.96317065440000005</v>
      </c>
      <c r="V137" s="105">
        <v>0.82160236389999997</v>
      </c>
      <c r="W137" s="105">
        <v>1.1291322301</v>
      </c>
      <c r="X137" s="105">
        <v>3.0251919411000001</v>
      </c>
      <c r="Y137" s="105">
        <v>2.5480507180999998</v>
      </c>
      <c r="Z137" s="105">
        <v>3.5916813645999999</v>
      </c>
      <c r="AA137" s="104">
        <v>136</v>
      </c>
      <c r="AB137" s="105">
        <v>14294.437623</v>
      </c>
      <c r="AC137" s="113">
        <v>1.8970246975</v>
      </c>
      <c r="AD137" s="105">
        <v>1.5834683621000001</v>
      </c>
      <c r="AE137" s="105">
        <v>2.2726710484999999</v>
      </c>
      <c r="AF137" s="105">
        <v>2.575869E-33</v>
      </c>
      <c r="AG137" s="107">
        <v>0.95141903159999996</v>
      </c>
      <c r="AH137" s="105">
        <v>0.80423302750000003</v>
      </c>
      <c r="AI137" s="105">
        <v>1.1255421534000001</v>
      </c>
      <c r="AJ137" s="105">
        <v>3.0301392786000001</v>
      </c>
      <c r="AK137" s="105">
        <v>2.5292921525000001</v>
      </c>
      <c r="AL137" s="105">
        <v>3.6301634978999999</v>
      </c>
      <c r="AM137" s="105">
        <v>6.2143029199999998E-2</v>
      </c>
      <c r="AN137" s="105">
        <v>0.79454148280000003</v>
      </c>
      <c r="AO137" s="105">
        <v>0.62396840170000001</v>
      </c>
      <c r="AP137" s="105">
        <v>1.0117438097</v>
      </c>
      <c r="AQ137" s="105">
        <v>0.43785754739999999</v>
      </c>
      <c r="AR137" s="105">
        <v>1.1018321459</v>
      </c>
      <c r="AS137" s="105">
        <v>0.86241864930000001</v>
      </c>
      <c r="AT137" s="105">
        <v>1.4077085170000001</v>
      </c>
      <c r="AU137" s="104">
        <v>1</v>
      </c>
      <c r="AV137" s="104">
        <v>2</v>
      </c>
      <c r="AW137" s="104">
        <v>3</v>
      </c>
      <c r="AX137" s="104" t="s">
        <v>26</v>
      </c>
      <c r="AY137" s="104" t="s">
        <v>26</v>
      </c>
      <c r="AZ137" s="104" t="s">
        <v>26</v>
      </c>
      <c r="BA137" s="104" t="s">
        <v>26</v>
      </c>
      <c r="BB137" s="104" t="s">
        <v>26</v>
      </c>
      <c r="BC137" s="114" t="s">
        <v>226</v>
      </c>
      <c r="BD137" s="115">
        <v>127</v>
      </c>
      <c r="BE137" s="115">
        <v>152</v>
      </c>
      <c r="BF137" s="115">
        <v>136</v>
      </c>
      <c r="CO137" s="4"/>
    </row>
    <row r="138" spans="1:104" x14ac:dyDescent="0.3">
      <c r="A138" s="10"/>
      <c r="B138" t="s">
        <v>166</v>
      </c>
      <c r="C138" s="104">
        <v>14210</v>
      </c>
      <c r="D138" s="105">
        <v>2069694.9506000001</v>
      </c>
      <c r="E138" s="113">
        <v>0.97621210059999997</v>
      </c>
      <c r="F138" s="105">
        <v>0.93134037329999997</v>
      </c>
      <c r="G138" s="105">
        <v>1.0232457356</v>
      </c>
      <c r="H138" s="105">
        <v>3.3620863999999997E-8</v>
      </c>
      <c r="I138" s="107">
        <v>0.68657460830000006</v>
      </c>
      <c r="J138" s="105">
        <v>0.67537833790000001</v>
      </c>
      <c r="K138" s="105">
        <v>0.69795648789999998</v>
      </c>
      <c r="L138" s="105">
        <v>1.1417472295</v>
      </c>
      <c r="M138" s="105">
        <v>1.0892666566</v>
      </c>
      <c r="N138" s="105">
        <v>1.1967563022000001</v>
      </c>
      <c r="O138" s="104">
        <v>14215</v>
      </c>
      <c r="P138" s="105">
        <v>2003045.531</v>
      </c>
      <c r="Q138" s="113">
        <v>0.89443261380000005</v>
      </c>
      <c r="R138" s="105">
        <v>0.85266874120000002</v>
      </c>
      <c r="S138" s="105">
        <v>0.93824208850000002</v>
      </c>
      <c r="T138" s="105">
        <v>2.9149548E-7</v>
      </c>
      <c r="U138" s="107">
        <v>0.70966934000000004</v>
      </c>
      <c r="V138" s="105">
        <v>0.69809847270000003</v>
      </c>
      <c r="W138" s="105">
        <v>0.72143199260000002</v>
      </c>
      <c r="X138" s="105">
        <v>1.1332980796000001</v>
      </c>
      <c r="Y138" s="105">
        <v>1.0803808269999999</v>
      </c>
      <c r="Z138" s="105">
        <v>1.188807229</v>
      </c>
      <c r="AA138" s="104">
        <v>12140</v>
      </c>
      <c r="AB138" s="105">
        <v>2022766.4539000001</v>
      </c>
      <c r="AC138" s="113">
        <v>0.68336719560000003</v>
      </c>
      <c r="AD138" s="105">
        <v>0.65078193920000005</v>
      </c>
      <c r="AE138" s="105">
        <v>0.71758402600000004</v>
      </c>
      <c r="AF138" s="105">
        <v>4.4125140000000001E-4</v>
      </c>
      <c r="AG138" s="107">
        <v>0.60016814979999999</v>
      </c>
      <c r="AH138" s="105">
        <v>0.58958646790000002</v>
      </c>
      <c r="AI138" s="105">
        <v>0.61093974770000004</v>
      </c>
      <c r="AJ138" s="105">
        <v>1.091550249</v>
      </c>
      <c r="AK138" s="105">
        <v>1.0395014458</v>
      </c>
      <c r="AL138" s="105">
        <v>1.1462051842000001</v>
      </c>
      <c r="AM138" s="105">
        <v>7.8791499999999999E-107</v>
      </c>
      <c r="AN138" s="105">
        <v>1.4285322839000001</v>
      </c>
      <c r="AO138" s="105">
        <v>1.3837648376</v>
      </c>
      <c r="AP138" s="105">
        <v>1.474748043</v>
      </c>
      <c r="AQ138" s="105">
        <v>3.4386270000000001E-8</v>
      </c>
      <c r="AR138" s="105">
        <v>0.9162277472</v>
      </c>
      <c r="AS138" s="105">
        <v>0.88819031729999998</v>
      </c>
      <c r="AT138" s="105">
        <v>0.94515023229999995</v>
      </c>
      <c r="AU138" s="104">
        <v>1</v>
      </c>
      <c r="AV138" s="104">
        <v>2</v>
      </c>
      <c r="AW138" s="104">
        <v>3</v>
      </c>
      <c r="AX138" s="104" t="s">
        <v>224</v>
      </c>
      <c r="AY138" s="104" t="s">
        <v>225</v>
      </c>
      <c r="AZ138" s="104" t="s">
        <v>26</v>
      </c>
      <c r="BA138" s="104" t="s">
        <v>26</v>
      </c>
      <c r="BB138" s="104" t="s">
        <v>26</v>
      </c>
      <c r="BC138" s="114" t="s">
        <v>228</v>
      </c>
      <c r="BD138" s="115">
        <v>14210</v>
      </c>
      <c r="BE138" s="115">
        <v>14215</v>
      </c>
      <c r="BF138" s="115">
        <v>12140</v>
      </c>
      <c r="BQ138" s="52"/>
      <c r="CZ138" s="4"/>
    </row>
    <row r="139" spans="1:104" s="3" customFormat="1" x14ac:dyDescent="0.3">
      <c r="A139" s="10" t="s">
        <v>232</v>
      </c>
      <c r="B139" s="3" t="s">
        <v>126</v>
      </c>
      <c r="C139" s="110">
        <v>105</v>
      </c>
      <c r="D139" s="111">
        <v>10137.965409</v>
      </c>
      <c r="E139" s="106">
        <v>0.9126310191</v>
      </c>
      <c r="F139" s="111">
        <v>0.74143108970000005</v>
      </c>
      <c r="G139" s="111">
        <v>1.1233618184</v>
      </c>
      <c r="H139" s="111">
        <v>0.55636789870000003</v>
      </c>
      <c r="I139" s="112">
        <v>1.0357107739</v>
      </c>
      <c r="J139" s="111">
        <v>0.85540095189999998</v>
      </c>
      <c r="K139" s="111">
        <v>1.2540280729</v>
      </c>
      <c r="L139" s="111">
        <v>1.0643368594</v>
      </c>
      <c r="M139" s="111">
        <v>0.86467851839999998</v>
      </c>
      <c r="N139" s="111">
        <v>1.3100972515</v>
      </c>
      <c r="O139" s="110">
        <v>98</v>
      </c>
      <c r="P139" s="111">
        <v>9923.5301818999997</v>
      </c>
      <c r="Q139" s="106">
        <v>0.8394311605</v>
      </c>
      <c r="R139" s="111">
        <v>0.67750692320000006</v>
      </c>
      <c r="S139" s="111">
        <v>1.0400553102000001</v>
      </c>
      <c r="T139" s="111">
        <v>0.61363316310000005</v>
      </c>
      <c r="U139" s="112">
        <v>0.98755179059999998</v>
      </c>
      <c r="V139" s="111">
        <v>0.81016884850000004</v>
      </c>
      <c r="W139" s="111">
        <v>1.2037719554999999</v>
      </c>
      <c r="X139" s="111">
        <v>1.0567579740999999</v>
      </c>
      <c r="Y139" s="111">
        <v>0.85291192090000001</v>
      </c>
      <c r="Z139" s="111">
        <v>1.3093232587999999</v>
      </c>
      <c r="AA139" s="110">
        <v>71</v>
      </c>
      <c r="AB139" s="111">
        <v>9803.9599445999993</v>
      </c>
      <c r="AC139" s="106">
        <v>0.57450148130000001</v>
      </c>
      <c r="AD139" s="111">
        <v>0.4486194027</v>
      </c>
      <c r="AE139" s="111">
        <v>0.73570592349999997</v>
      </c>
      <c r="AF139" s="111">
        <v>0.49589477380000002</v>
      </c>
      <c r="AG139" s="112">
        <v>0.72419716519999999</v>
      </c>
      <c r="AH139" s="111">
        <v>0.5739020587</v>
      </c>
      <c r="AI139" s="111">
        <v>0.9138519826</v>
      </c>
      <c r="AJ139" s="111">
        <v>0.91765779660000002</v>
      </c>
      <c r="AK139" s="111">
        <v>0.71658491059999996</v>
      </c>
      <c r="AL139" s="111">
        <v>1.1751514987</v>
      </c>
      <c r="AM139" s="111">
        <v>1.97556984E-2</v>
      </c>
      <c r="AN139" s="111">
        <v>0.6843937994</v>
      </c>
      <c r="AO139" s="111">
        <v>0.49753609160000001</v>
      </c>
      <c r="AP139" s="111">
        <v>0.9414289347</v>
      </c>
      <c r="AQ139" s="111">
        <v>0.57132119240000001</v>
      </c>
      <c r="AR139" s="111">
        <v>0.91979249320000001</v>
      </c>
      <c r="AS139" s="111">
        <v>0.68861677369999996</v>
      </c>
      <c r="AT139" s="111">
        <v>1.2285762748</v>
      </c>
      <c r="AU139" s="110" t="s">
        <v>26</v>
      </c>
      <c r="AV139" s="110" t="s">
        <v>26</v>
      </c>
      <c r="AW139" s="110" t="s">
        <v>26</v>
      </c>
      <c r="AX139" s="110" t="s">
        <v>26</v>
      </c>
      <c r="AY139" s="110" t="s">
        <v>225</v>
      </c>
      <c r="AZ139" s="110" t="s">
        <v>26</v>
      </c>
      <c r="BA139" s="110" t="s">
        <v>26</v>
      </c>
      <c r="BB139" s="110" t="s">
        <v>26</v>
      </c>
      <c r="BC139" s="108" t="s">
        <v>427</v>
      </c>
      <c r="BD139" s="109">
        <v>105</v>
      </c>
      <c r="BE139" s="109">
        <v>98</v>
      </c>
      <c r="BF139" s="109">
        <v>71</v>
      </c>
      <c r="BG139" s="43"/>
      <c r="BH139" s="43"/>
      <c r="BI139" s="43"/>
      <c r="BJ139" s="43"/>
      <c r="BK139" s="43"/>
      <c r="BL139" s="43"/>
      <c r="BM139" s="43"/>
      <c r="BN139" s="43"/>
      <c r="BO139" s="43"/>
      <c r="BP139" s="43"/>
      <c r="BQ139" s="53"/>
      <c r="BR139" s="43"/>
      <c r="BS139" s="43"/>
      <c r="BT139" s="43"/>
      <c r="BU139" s="43"/>
      <c r="BV139" s="43"/>
      <c r="BW139" s="43"/>
      <c r="CC139" s="25"/>
      <c r="CO139" s="25"/>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E16" sqref="E16"/>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447</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470</v>
      </c>
      <c r="BN6" s="6"/>
      <c r="BO6" s="6"/>
      <c r="BP6" s="6"/>
      <c r="BQ6" s="6"/>
      <c r="BR6" s="12"/>
      <c r="BS6" s="12"/>
      <c r="BT6" s="12"/>
      <c r="BU6" s="12"/>
    </row>
    <row r="7" spans="1:77" x14ac:dyDescent="0.3">
      <c r="A7" s="9" t="s">
        <v>35</v>
      </c>
      <c r="B7" s="104" t="s">
        <v>1</v>
      </c>
      <c r="C7" s="104" t="s">
        <v>424</v>
      </c>
      <c r="D7" s="116" t="s">
        <v>2</v>
      </c>
      <c r="E7" s="105" t="s">
        <v>3</v>
      </c>
      <c r="F7" s="105" t="s">
        <v>4</v>
      </c>
      <c r="G7" s="105" t="s">
        <v>5</v>
      </c>
      <c r="H7" s="107" t="s">
        <v>6</v>
      </c>
      <c r="I7" s="105" t="s">
        <v>153</v>
      </c>
      <c r="J7" s="105" t="s">
        <v>154</v>
      </c>
      <c r="K7" s="105" t="s">
        <v>7</v>
      </c>
      <c r="L7" s="105" t="s">
        <v>8</v>
      </c>
      <c r="M7" s="105" t="s">
        <v>9</v>
      </c>
      <c r="N7" s="105" t="s">
        <v>242</v>
      </c>
      <c r="O7" s="104" t="s">
        <v>243</v>
      </c>
      <c r="P7" s="104" t="s">
        <v>244</v>
      </c>
      <c r="Q7" s="104" t="s">
        <v>245</v>
      </c>
      <c r="R7" s="104" t="s">
        <v>246</v>
      </c>
      <c r="S7" s="104" t="s">
        <v>10</v>
      </c>
      <c r="T7" s="104" t="s">
        <v>425</v>
      </c>
      <c r="U7" s="116" t="s">
        <v>11</v>
      </c>
      <c r="V7" s="104" t="s">
        <v>12</v>
      </c>
      <c r="W7" s="104" t="s">
        <v>13</v>
      </c>
      <c r="X7" s="104" t="s">
        <v>14</v>
      </c>
      <c r="Y7" s="107" t="s">
        <v>15</v>
      </c>
      <c r="Z7" s="104" t="s">
        <v>155</v>
      </c>
      <c r="AA7" s="104" t="s">
        <v>156</v>
      </c>
      <c r="AB7" s="104" t="s">
        <v>16</v>
      </c>
      <c r="AC7" s="104" t="s">
        <v>17</v>
      </c>
      <c r="AD7" s="104" t="s">
        <v>18</v>
      </c>
      <c r="AE7" s="104" t="s">
        <v>247</v>
      </c>
      <c r="AF7" s="104" t="s">
        <v>248</v>
      </c>
      <c r="AG7" s="104" t="s">
        <v>249</v>
      </c>
      <c r="AH7" s="104" t="s">
        <v>250</v>
      </c>
      <c r="AI7" s="104" t="s">
        <v>251</v>
      </c>
      <c r="AJ7" s="104" t="s">
        <v>205</v>
      </c>
      <c r="AK7" s="104" t="s">
        <v>426</v>
      </c>
      <c r="AL7" s="116" t="s">
        <v>206</v>
      </c>
      <c r="AM7" s="104" t="s">
        <v>207</v>
      </c>
      <c r="AN7" s="104" t="s">
        <v>208</v>
      </c>
      <c r="AO7" s="104" t="s">
        <v>209</v>
      </c>
      <c r="AP7" s="107" t="s">
        <v>210</v>
      </c>
      <c r="AQ7" s="104" t="s">
        <v>211</v>
      </c>
      <c r="AR7" s="104" t="s">
        <v>212</v>
      </c>
      <c r="AS7" s="104" t="s">
        <v>213</v>
      </c>
      <c r="AT7" s="104" t="s">
        <v>214</v>
      </c>
      <c r="AU7" s="104" t="s">
        <v>215</v>
      </c>
      <c r="AV7" s="104" t="s">
        <v>252</v>
      </c>
      <c r="AW7" s="104" t="s">
        <v>253</v>
      </c>
      <c r="AX7" s="104" t="s">
        <v>254</v>
      </c>
      <c r="AY7" s="104" t="s">
        <v>255</v>
      </c>
      <c r="AZ7" s="104" t="s">
        <v>256</v>
      </c>
      <c r="BA7" s="104" t="s">
        <v>257</v>
      </c>
      <c r="BB7" s="104" t="s">
        <v>216</v>
      </c>
      <c r="BC7" s="104" t="s">
        <v>217</v>
      </c>
      <c r="BD7" s="104" t="s">
        <v>218</v>
      </c>
      <c r="BE7" s="104" t="s">
        <v>219</v>
      </c>
      <c r="BF7" s="104" t="s">
        <v>258</v>
      </c>
      <c r="BG7" s="104" t="s">
        <v>19</v>
      </c>
      <c r="BH7" s="104" t="s">
        <v>20</v>
      </c>
      <c r="BI7" s="104" t="s">
        <v>21</v>
      </c>
      <c r="BJ7" s="104" t="s">
        <v>22</v>
      </c>
      <c r="BK7" s="104" t="s">
        <v>157</v>
      </c>
      <c r="BL7" s="104" t="s">
        <v>158</v>
      </c>
      <c r="BM7" s="104" t="s">
        <v>220</v>
      </c>
      <c r="BN7" s="104" t="s">
        <v>259</v>
      </c>
      <c r="BO7" s="104" t="s">
        <v>260</v>
      </c>
      <c r="BP7" s="104" t="s">
        <v>261</v>
      </c>
      <c r="BQ7" s="104" t="s">
        <v>159</v>
      </c>
      <c r="BR7" s="105" t="s">
        <v>221</v>
      </c>
      <c r="BS7" s="105" t="s">
        <v>23</v>
      </c>
      <c r="BT7" s="105" t="s">
        <v>24</v>
      </c>
      <c r="BU7" s="105" t="s">
        <v>222</v>
      </c>
      <c r="BV7" s="108" t="s">
        <v>25</v>
      </c>
      <c r="BW7" s="109" t="s">
        <v>129</v>
      </c>
      <c r="BX7" s="109" t="s">
        <v>130</v>
      </c>
      <c r="BY7" s="109" t="s">
        <v>223</v>
      </c>
    </row>
    <row r="8" spans="1:77" x14ac:dyDescent="0.3">
      <c r="A8" t="s">
        <v>36</v>
      </c>
      <c r="B8" s="104">
        <v>400</v>
      </c>
      <c r="C8" s="104">
        <v>25103.477976999999</v>
      </c>
      <c r="D8" s="116">
        <v>0.9126816955</v>
      </c>
      <c r="E8" s="105">
        <v>0.80519320480000001</v>
      </c>
      <c r="F8" s="105">
        <v>1.0345192585</v>
      </c>
      <c r="G8" s="105">
        <v>0.31115912220000003</v>
      </c>
      <c r="H8" s="107">
        <v>1.5934047081</v>
      </c>
      <c r="I8" s="105">
        <v>1.4446612334</v>
      </c>
      <c r="J8" s="105">
        <v>1.7574629299</v>
      </c>
      <c r="K8" s="105">
        <v>1.0668924133</v>
      </c>
      <c r="L8" s="105">
        <v>0.94124219399999998</v>
      </c>
      <c r="M8" s="105">
        <v>1.2093161875</v>
      </c>
      <c r="N8" s="105" t="s">
        <v>26</v>
      </c>
      <c r="O8" s="104" t="s">
        <v>26</v>
      </c>
      <c r="P8" s="104" t="s">
        <v>26</v>
      </c>
      <c r="Q8" s="104" t="s">
        <v>26</v>
      </c>
      <c r="R8" s="104" t="s">
        <v>26</v>
      </c>
      <c r="S8" s="104">
        <v>309</v>
      </c>
      <c r="T8" s="104">
        <v>20116.505644000001</v>
      </c>
      <c r="U8" s="116">
        <v>0.80354509630000004</v>
      </c>
      <c r="V8" s="105">
        <v>0.70101798449999997</v>
      </c>
      <c r="W8" s="105">
        <v>0.92106727089999996</v>
      </c>
      <c r="X8" s="105">
        <v>0.81325041509999996</v>
      </c>
      <c r="Y8" s="107">
        <v>1.5360520632000001</v>
      </c>
      <c r="Z8" s="105">
        <v>1.3739874695000001</v>
      </c>
      <c r="AA8" s="105">
        <v>1.7172325026999999</v>
      </c>
      <c r="AB8" s="105">
        <v>1.0165884313</v>
      </c>
      <c r="AC8" s="105">
        <v>0.88687837989999996</v>
      </c>
      <c r="AD8" s="105">
        <v>1.1652691756</v>
      </c>
      <c r="AE8" s="104" t="s">
        <v>26</v>
      </c>
      <c r="AF8" s="104" t="s">
        <v>26</v>
      </c>
      <c r="AG8" s="104" t="s">
        <v>26</v>
      </c>
      <c r="AH8" s="104" t="s">
        <v>26</v>
      </c>
      <c r="AI8" s="104" t="s">
        <v>26</v>
      </c>
      <c r="AJ8" s="104">
        <v>239</v>
      </c>
      <c r="AK8" s="104">
        <v>20077.318639000001</v>
      </c>
      <c r="AL8" s="116">
        <v>0.58029454970000005</v>
      </c>
      <c r="AM8" s="105">
        <v>0.49953143360000002</v>
      </c>
      <c r="AN8" s="105">
        <v>0.67411526440000002</v>
      </c>
      <c r="AO8" s="105">
        <v>0.3209041319</v>
      </c>
      <c r="AP8" s="107">
        <v>1.1903980023</v>
      </c>
      <c r="AQ8" s="105">
        <v>1.0486547748999999</v>
      </c>
      <c r="AR8" s="105">
        <v>1.351300197</v>
      </c>
      <c r="AS8" s="105">
        <v>0.92691113120000002</v>
      </c>
      <c r="AT8" s="105">
        <v>0.79790728079999995</v>
      </c>
      <c r="AU8" s="105">
        <v>1.0767720333999999</v>
      </c>
      <c r="AV8" s="104" t="s">
        <v>26</v>
      </c>
      <c r="AW8" s="104" t="s">
        <v>26</v>
      </c>
      <c r="AX8" s="104" t="s">
        <v>26</v>
      </c>
      <c r="AY8" s="104" t="s">
        <v>26</v>
      </c>
      <c r="AZ8" s="104" t="s">
        <v>26</v>
      </c>
      <c r="BA8" s="104" t="s">
        <v>26</v>
      </c>
      <c r="BB8" s="104" t="s">
        <v>26</v>
      </c>
      <c r="BC8" s="104" t="s">
        <v>26</v>
      </c>
      <c r="BD8" s="104" t="s">
        <v>26</v>
      </c>
      <c r="BE8" s="104" t="s">
        <v>26</v>
      </c>
      <c r="BF8" s="104" t="s">
        <v>26</v>
      </c>
      <c r="BG8" s="104" t="s">
        <v>26</v>
      </c>
      <c r="BH8" s="104" t="s">
        <v>26</v>
      </c>
      <c r="BI8" s="104" t="s">
        <v>26</v>
      </c>
      <c r="BJ8" s="104" t="s">
        <v>26</v>
      </c>
      <c r="BK8" s="104" t="s">
        <v>26</v>
      </c>
      <c r="BL8" s="104" t="s">
        <v>26</v>
      </c>
      <c r="BM8" s="104" t="s">
        <v>26</v>
      </c>
      <c r="BN8" s="104" t="s">
        <v>26</v>
      </c>
      <c r="BO8" s="104" t="s">
        <v>26</v>
      </c>
      <c r="BP8" s="104" t="s">
        <v>26</v>
      </c>
      <c r="BQ8" s="104" t="s">
        <v>26</v>
      </c>
      <c r="BR8" s="105" t="s">
        <v>26</v>
      </c>
      <c r="BS8" s="105" t="s">
        <v>26</v>
      </c>
      <c r="BT8" s="105" t="s">
        <v>26</v>
      </c>
      <c r="BU8" s="105" t="s">
        <v>26</v>
      </c>
      <c r="BV8" s="114" t="s">
        <v>26</v>
      </c>
      <c r="BW8" s="115">
        <v>400</v>
      </c>
      <c r="BX8" s="115">
        <v>309</v>
      </c>
      <c r="BY8" s="115">
        <v>239</v>
      </c>
    </row>
    <row r="9" spans="1:77" x14ac:dyDescent="0.3">
      <c r="A9" t="s">
        <v>37</v>
      </c>
      <c r="B9" s="104">
        <v>2072</v>
      </c>
      <c r="C9" s="104">
        <v>259006.14098</v>
      </c>
      <c r="D9" s="116">
        <v>1.2145016693999999</v>
      </c>
      <c r="E9" s="105">
        <v>1.1247076016999999</v>
      </c>
      <c r="F9" s="105">
        <v>1.3114646888999999</v>
      </c>
      <c r="G9" s="105">
        <v>3.807644E-19</v>
      </c>
      <c r="H9" s="107">
        <v>0.79998103220000005</v>
      </c>
      <c r="I9" s="105">
        <v>0.76626654630000002</v>
      </c>
      <c r="J9" s="105">
        <v>0.83517890080000001</v>
      </c>
      <c r="K9" s="105">
        <v>1.4197092189</v>
      </c>
      <c r="L9" s="105">
        <v>1.3147431502</v>
      </c>
      <c r="M9" s="105">
        <v>1.5330555372000001</v>
      </c>
      <c r="N9" s="105" t="s">
        <v>38</v>
      </c>
      <c r="O9" s="105">
        <v>0.82627177439999999</v>
      </c>
      <c r="P9" s="105">
        <v>0.77090267540000001</v>
      </c>
      <c r="Q9" s="105">
        <v>0.88561768819999998</v>
      </c>
      <c r="R9" s="111">
        <v>6.9537363000000002E-8</v>
      </c>
      <c r="S9" s="104">
        <v>1919</v>
      </c>
      <c r="T9" s="104">
        <v>246601.30939000001</v>
      </c>
      <c r="U9" s="116">
        <v>1.0393197126</v>
      </c>
      <c r="V9" s="105">
        <v>0.96065735259999996</v>
      </c>
      <c r="W9" s="105">
        <v>1.1244232525</v>
      </c>
      <c r="X9" s="105">
        <v>9.2980459999999993E-12</v>
      </c>
      <c r="Y9" s="107">
        <v>0.77817916080000005</v>
      </c>
      <c r="Z9" s="105">
        <v>0.74412964589999997</v>
      </c>
      <c r="AA9" s="105">
        <v>0.81378669650000002</v>
      </c>
      <c r="AB9" s="105">
        <v>1.3148738024</v>
      </c>
      <c r="AC9" s="105">
        <v>1.2153557473000001</v>
      </c>
      <c r="AD9" s="105">
        <v>1.4225407828000001</v>
      </c>
      <c r="AE9" s="104" t="s">
        <v>44</v>
      </c>
      <c r="AF9" s="105">
        <v>0.75537357149999995</v>
      </c>
      <c r="AG9" s="105">
        <v>0.70290137360000005</v>
      </c>
      <c r="AH9" s="105">
        <v>0.81176286470000003</v>
      </c>
      <c r="AI9" s="111">
        <v>2.2182179999999999E-14</v>
      </c>
      <c r="AJ9" s="104">
        <v>2015</v>
      </c>
      <c r="AK9" s="104">
        <v>269593.00559999997</v>
      </c>
      <c r="AL9" s="116">
        <v>0.75569947420000005</v>
      </c>
      <c r="AM9" s="105">
        <v>0.69769990579999996</v>
      </c>
      <c r="AN9" s="105">
        <v>0.81852052799999997</v>
      </c>
      <c r="AO9" s="105">
        <v>3.8474103000000003E-6</v>
      </c>
      <c r="AP9" s="107">
        <v>0.74742295169999995</v>
      </c>
      <c r="AQ9" s="105">
        <v>0.71549064740000001</v>
      </c>
      <c r="AR9" s="105">
        <v>0.7807803928</v>
      </c>
      <c r="AS9" s="105">
        <v>1.2070874262</v>
      </c>
      <c r="AT9" s="105">
        <v>1.1144440513</v>
      </c>
      <c r="AU9" s="105">
        <v>1.307432215</v>
      </c>
      <c r="AV9" s="104" t="s">
        <v>237</v>
      </c>
      <c r="AW9" s="105">
        <v>0.9316787379</v>
      </c>
      <c r="AX9" s="105">
        <v>0.86651919590000004</v>
      </c>
      <c r="AY9" s="105">
        <v>1.0017380742999999</v>
      </c>
      <c r="AZ9" s="111">
        <v>5.5745472999999997E-2</v>
      </c>
      <c r="BA9" s="105" t="s">
        <v>238</v>
      </c>
      <c r="BB9" s="105">
        <v>5.7129400000000002E-5</v>
      </c>
      <c r="BC9" s="105">
        <v>1.8763471649000001</v>
      </c>
      <c r="BD9" s="105">
        <v>1.3810295560000001</v>
      </c>
      <c r="BE9" s="105">
        <v>2.5493145080000001</v>
      </c>
      <c r="BF9" s="104" t="s">
        <v>235</v>
      </c>
      <c r="BG9" s="105">
        <v>7.8580776500000005E-2</v>
      </c>
      <c r="BH9" s="105">
        <v>0.76404089669999997</v>
      </c>
      <c r="BI9" s="105">
        <v>0.56608021509999995</v>
      </c>
      <c r="BJ9" s="105">
        <v>1.0312292786999999</v>
      </c>
      <c r="BK9" s="104">
        <v>1</v>
      </c>
      <c r="BL9" s="104">
        <v>2</v>
      </c>
      <c r="BM9" s="104">
        <v>3</v>
      </c>
      <c r="BN9" s="104" t="s">
        <v>264</v>
      </c>
      <c r="BO9" s="104" t="s">
        <v>264</v>
      </c>
      <c r="BP9" s="104" t="s">
        <v>26</v>
      </c>
      <c r="BQ9" s="104" t="s">
        <v>26</v>
      </c>
      <c r="BR9" s="105" t="s">
        <v>225</v>
      </c>
      <c r="BS9" s="105" t="s">
        <v>26</v>
      </c>
      <c r="BT9" s="105" t="s">
        <v>26</v>
      </c>
      <c r="BU9" s="105" t="s">
        <v>26</v>
      </c>
      <c r="BV9" s="114" t="s">
        <v>262</v>
      </c>
      <c r="BW9" s="115">
        <v>2072</v>
      </c>
      <c r="BX9" s="115">
        <v>1919</v>
      </c>
      <c r="BY9" s="115">
        <v>2015</v>
      </c>
    </row>
    <row r="10" spans="1:77" x14ac:dyDescent="0.3">
      <c r="A10" t="s">
        <v>29</v>
      </c>
      <c r="B10" s="104">
        <v>2269</v>
      </c>
      <c r="C10" s="104">
        <v>275510.50267000002</v>
      </c>
      <c r="D10" s="116">
        <v>0.98917829140000002</v>
      </c>
      <c r="E10" s="105">
        <v>0.91630800680000002</v>
      </c>
      <c r="F10" s="105">
        <v>1.0678436562</v>
      </c>
      <c r="G10" s="105">
        <v>1.992393E-4</v>
      </c>
      <c r="H10" s="107">
        <v>0.82356207039999996</v>
      </c>
      <c r="I10" s="105">
        <v>0.79036322280000004</v>
      </c>
      <c r="J10" s="105">
        <v>0.85815542050000004</v>
      </c>
      <c r="K10" s="105">
        <v>1.156314211</v>
      </c>
      <c r="L10" s="105">
        <v>1.0711314422</v>
      </c>
      <c r="M10" s="105">
        <v>1.2482712221000001</v>
      </c>
      <c r="N10" s="105" t="s">
        <v>26</v>
      </c>
      <c r="O10" s="105" t="s">
        <v>26</v>
      </c>
      <c r="P10" s="105" t="s">
        <v>26</v>
      </c>
      <c r="Q10" s="105" t="s">
        <v>26</v>
      </c>
      <c r="R10" s="111" t="s">
        <v>26</v>
      </c>
      <c r="S10" s="104">
        <v>1983</v>
      </c>
      <c r="T10" s="104">
        <v>270312.61180999997</v>
      </c>
      <c r="U10" s="116">
        <v>0.84542293560000004</v>
      </c>
      <c r="V10" s="105">
        <v>0.78110504280000004</v>
      </c>
      <c r="W10" s="105">
        <v>0.91503690400000004</v>
      </c>
      <c r="X10" s="105">
        <v>9.5730449999999995E-2</v>
      </c>
      <c r="Y10" s="107">
        <v>0.73359507229999998</v>
      </c>
      <c r="Z10" s="105">
        <v>0.70200717150000003</v>
      </c>
      <c r="AA10" s="105">
        <v>0.76660431959999997</v>
      </c>
      <c r="AB10" s="105">
        <v>1.069569312</v>
      </c>
      <c r="AC10" s="105">
        <v>0.98819886239999999</v>
      </c>
      <c r="AD10" s="105">
        <v>1.1576399819000001</v>
      </c>
      <c r="AE10" s="104" t="s">
        <v>26</v>
      </c>
      <c r="AF10" s="105" t="s">
        <v>26</v>
      </c>
      <c r="AG10" s="105" t="s">
        <v>26</v>
      </c>
      <c r="AH10" s="105" t="s">
        <v>26</v>
      </c>
      <c r="AI10" s="111" t="s">
        <v>26</v>
      </c>
      <c r="AJ10" s="104">
        <v>1668</v>
      </c>
      <c r="AK10" s="104">
        <v>236200.70996000001</v>
      </c>
      <c r="AL10" s="116">
        <v>0.79512792359999995</v>
      </c>
      <c r="AM10" s="105">
        <v>0.73228480220000003</v>
      </c>
      <c r="AN10" s="105">
        <v>0.86336410779999995</v>
      </c>
      <c r="AO10" s="105">
        <v>1.2622677E-8</v>
      </c>
      <c r="AP10" s="107">
        <v>0.70617907980000005</v>
      </c>
      <c r="AQ10" s="105">
        <v>0.67308992219999997</v>
      </c>
      <c r="AR10" s="105">
        <v>0.74089490309999995</v>
      </c>
      <c r="AS10" s="105">
        <v>1.27006694</v>
      </c>
      <c r="AT10" s="105">
        <v>1.1696869024000001</v>
      </c>
      <c r="AU10" s="105">
        <v>1.3790613786999999</v>
      </c>
      <c r="AV10" s="104" t="s">
        <v>26</v>
      </c>
      <c r="AW10" s="105" t="s">
        <v>26</v>
      </c>
      <c r="AX10" s="105" t="s">
        <v>26</v>
      </c>
      <c r="AY10" s="105" t="s">
        <v>26</v>
      </c>
      <c r="AZ10" s="111" t="s">
        <v>26</v>
      </c>
      <c r="BA10" s="105" t="s">
        <v>26</v>
      </c>
      <c r="BB10" s="105" t="s">
        <v>26</v>
      </c>
      <c r="BC10" s="105" t="s">
        <v>26</v>
      </c>
      <c r="BD10" s="105" t="s">
        <v>26</v>
      </c>
      <c r="BE10" s="105" t="s">
        <v>26</v>
      </c>
      <c r="BF10" s="104" t="s">
        <v>26</v>
      </c>
      <c r="BG10" s="105" t="s">
        <v>26</v>
      </c>
      <c r="BH10" s="105" t="s">
        <v>26</v>
      </c>
      <c r="BI10" s="105" t="s">
        <v>26</v>
      </c>
      <c r="BJ10" s="105" t="s">
        <v>26</v>
      </c>
      <c r="BK10" s="104">
        <v>1</v>
      </c>
      <c r="BL10" s="104" t="s">
        <v>26</v>
      </c>
      <c r="BM10" s="104">
        <v>3</v>
      </c>
      <c r="BN10" s="104" t="s">
        <v>26</v>
      </c>
      <c r="BO10" s="104" t="s">
        <v>26</v>
      </c>
      <c r="BP10" s="104" t="s">
        <v>26</v>
      </c>
      <c r="BQ10" s="104" t="s">
        <v>26</v>
      </c>
      <c r="BR10" s="105" t="s">
        <v>26</v>
      </c>
      <c r="BS10" s="105" t="s">
        <v>26</v>
      </c>
      <c r="BT10" s="105" t="s">
        <v>26</v>
      </c>
      <c r="BU10" s="105" t="s">
        <v>26</v>
      </c>
      <c r="BV10" s="114" t="s">
        <v>448</v>
      </c>
      <c r="BW10" s="115">
        <v>2269</v>
      </c>
      <c r="BX10" s="115">
        <v>1983</v>
      </c>
      <c r="BY10" s="115">
        <v>1668</v>
      </c>
    </row>
    <row r="11" spans="1:77" x14ac:dyDescent="0.3">
      <c r="A11" t="s">
        <v>30</v>
      </c>
      <c r="B11" s="104">
        <v>2175</v>
      </c>
      <c r="C11" s="104">
        <v>293933.59438999998</v>
      </c>
      <c r="D11" s="116">
        <v>0.89898040899999998</v>
      </c>
      <c r="E11" s="105">
        <v>0.83207925739999999</v>
      </c>
      <c r="F11" s="105">
        <v>0.97126057229999996</v>
      </c>
      <c r="G11" s="105">
        <v>0.2085038514</v>
      </c>
      <c r="H11" s="107">
        <v>0.73996305340000001</v>
      </c>
      <c r="I11" s="105">
        <v>0.70950973539999995</v>
      </c>
      <c r="J11" s="105">
        <v>0.77172347760000004</v>
      </c>
      <c r="K11" s="105">
        <v>1.0508760972</v>
      </c>
      <c r="L11" s="105">
        <v>0.97267103249999998</v>
      </c>
      <c r="M11" s="105">
        <v>1.1353690351000001</v>
      </c>
      <c r="N11" s="105" t="s">
        <v>26</v>
      </c>
      <c r="O11" s="105" t="s">
        <v>26</v>
      </c>
      <c r="P11" s="105" t="s">
        <v>26</v>
      </c>
      <c r="Q11" s="105" t="s">
        <v>26</v>
      </c>
      <c r="R11" s="111" t="s">
        <v>26</v>
      </c>
      <c r="S11" s="104">
        <v>1995</v>
      </c>
      <c r="T11" s="104">
        <v>268913.70366</v>
      </c>
      <c r="U11" s="116">
        <v>0.79733752359999999</v>
      </c>
      <c r="V11" s="105">
        <v>0.7365877542</v>
      </c>
      <c r="W11" s="105">
        <v>0.86309760499999999</v>
      </c>
      <c r="X11" s="105">
        <v>0.82969496340000004</v>
      </c>
      <c r="Y11" s="107">
        <v>0.74187368399999998</v>
      </c>
      <c r="Z11" s="105">
        <v>0.7100234366</v>
      </c>
      <c r="AA11" s="105">
        <v>0.77515267040000002</v>
      </c>
      <c r="AB11" s="105">
        <v>1.0087350492</v>
      </c>
      <c r="AC11" s="105">
        <v>0.93187873710000002</v>
      </c>
      <c r="AD11" s="105">
        <v>1.0919300539000001</v>
      </c>
      <c r="AE11" s="104" t="s">
        <v>26</v>
      </c>
      <c r="AF11" s="105" t="s">
        <v>26</v>
      </c>
      <c r="AG11" s="105" t="s">
        <v>26</v>
      </c>
      <c r="AH11" s="105" t="s">
        <v>26</v>
      </c>
      <c r="AI11" s="111" t="s">
        <v>26</v>
      </c>
      <c r="AJ11" s="104">
        <v>1812</v>
      </c>
      <c r="AK11" s="104">
        <v>271725.06069000001</v>
      </c>
      <c r="AL11" s="116">
        <v>0.69686576909999998</v>
      </c>
      <c r="AM11" s="105">
        <v>0.64228223719999999</v>
      </c>
      <c r="AN11" s="105">
        <v>0.75608801250000002</v>
      </c>
      <c r="AO11" s="105">
        <v>1.0024452600000001E-2</v>
      </c>
      <c r="AP11" s="107">
        <v>0.66685052730000005</v>
      </c>
      <c r="AQ11" s="105">
        <v>0.63684248789999998</v>
      </c>
      <c r="AR11" s="105">
        <v>0.69827254650000004</v>
      </c>
      <c r="AS11" s="105">
        <v>1.1131116752000001</v>
      </c>
      <c r="AT11" s="105">
        <v>1.0259247744</v>
      </c>
      <c r="AU11" s="105">
        <v>1.2077080429</v>
      </c>
      <c r="AV11" s="104" t="s">
        <v>26</v>
      </c>
      <c r="AW11" s="105" t="s">
        <v>26</v>
      </c>
      <c r="AX11" s="105" t="s">
        <v>26</v>
      </c>
      <c r="AY11" s="105" t="s">
        <v>26</v>
      </c>
      <c r="AZ11" s="111" t="s">
        <v>26</v>
      </c>
      <c r="BA11" s="105" t="s">
        <v>26</v>
      </c>
      <c r="BB11" s="105" t="s">
        <v>26</v>
      </c>
      <c r="BC11" s="105" t="s">
        <v>26</v>
      </c>
      <c r="BD11" s="105" t="s">
        <v>26</v>
      </c>
      <c r="BE11" s="105" t="s">
        <v>26</v>
      </c>
      <c r="BF11" s="104" t="s">
        <v>26</v>
      </c>
      <c r="BG11" s="105" t="s">
        <v>26</v>
      </c>
      <c r="BH11" s="105" t="s">
        <v>26</v>
      </c>
      <c r="BI11" s="105" t="s">
        <v>26</v>
      </c>
      <c r="BJ11" s="105" t="s">
        <v>26</v>
      </c>
      <c r="BK11" s="104" t="s">
        <v>26</v>
      </c>
      <c r="BL11" s="104" t="s">
        <v>26</v>
      </c>
      <c r="BM11" s="104" t="s">
        <v>26</v>
      </c>
      <c r="BN11" s="104" t="s">
        <v>26</v>
      </c>
      <c r="BO11" s="104" t="s">
        <v>26</v>
      </c>
      <c r="BP11" s="104" t="s">
        <v>26</v>
      </c>
      <c r="BQ11" s="104" t="s">
        <v>26</v>
      </c>
      <c r="BR11" s="105" t="s">
        <v>26</v>
      </c>
      <c r="BS11" s="105" t="s">
        <v>26</v>
      </c>
      <c r="BT11" s="105" t="s">
        <v>26</v>
      </c>
      <c r="BU11" s="105" t="s">
        <v>26</v>
      </c>
      <c r="BV11" s="114" t="s">
        <v>26</v>
      </c>
      <c r="BW11" s="115">
        <v>2175</v>
      </c>
      <c r="BX11" s="115">
        <v>1995</v>
      </c>
      <c r="BY11" s="115">
        <v>1812</v>
      </c>
    </row>
    <row r="12" spans="1:77" x14ac:dyDescent="0.3">
      <c r="A12" t="s">
        <v>31</v>
      </c>
      <c r="B12" s="104">
        <v>1801</v>
      </c>
      <c r="C12" s="104">
        <v>267819.84088999999</v>
      </c>
      <c r="D12" s="116">
        <v>1.0117423302999999</v>
      </c>
      <c r="E12" s="105">
        <v>0.93452321569999997</v>
      </c>
      <c r="F12" s="105">
        <v>1.095342016</v>
      </c>
      <c r="G12" s="105">
        <v>3.4387700000000003E-5</v>
      </c>
      <c r="H12" s="107">
        <v>0.67246698159999996</v>
      </c>
      <c r="I12" s="105">
        <v>0.64211604649999998</v>
      </c>
      <c r="J12" s="105">
        <v>0.70425251590000004</v>
      </c>
      <c r="K12" s="105">
        <v>1.1826907691999999</v>
      </c>
      <c r="L12" s="105">
        <v>1.0924243729000001</v>
      </c>
      <c r="M12" s="105">
        <v>1.2804158258</v>
      </c>
      <c r="N12" s="105" t="s">
        <v>26</v>
      </c>
      <c r="O12" s="105" t="s">
        <v>26</v>
      </c>
      <c r="P12" s="105" t="s">
        <v>26</v>
      </c>
      <c r="Q12" s="105" t="s">
        <v>26</v>
      </c>
      <c r="R12" s="111" t="s">
        <v>26</v>
      </c>
      <c r="S12" s="104">
        <v>1682</v>
      </c>
      <c r="T12" s="104">
        <v>265803.89767999999</v>
      </c>
      <c r="U12" s="116">
        <v>0.76256965160000001</v>
      </c>
      <c r="V12" s="105">
        <v>0.70267762739999995</v>
      </c>
      <c r="W12" s="105">
        <v>0.82756651270000003</v>
      </c>
      <c r="X12" s="105">
        <v>0.38983484709999999</v>
      </c>
      <c r="Y12" s="107">
        <v>0.63279734219999995</v>
      </c>
      <c r="Z12" s="105">
        <v>0.60326732849999998</v>
      </c>
      <c r="AA12" s="105">
        <v>0.66377285389999996</v>
      </c>
      <c r="AB12" s="105">
        <v>0.9647491963</v>
      </c>
      <c r="AC12" s="105">
        <v>0.88897804260000002</v>
      </c>
      <c r="AD12" s="105">
        <v>1.0469786285</v>
      </c>
      <c r="AE12" s="104" t="s">
        <v>26</v>
      </c>
      <c r="AF12" s="105" t="s">
        <v>26</v>
      </c>
      <c r="AG12" s="105" t="s">
        <v>26</v>
      </c>
      <c r="AH12" s="105" t="s">
        <v>26</v>
      </c>
      <c r="AI12" s="111" t="s">
        <v>26</v>
      </c>
      <c r="AJ12" s="104">
        <v>1647</v>
      </c>
      <c r="AK12" s="104">
        <v>262709.31943999999</v>
      </c>
      <c r="AL12" s="116">
        <v>0.68944964949999998</v>
      </c>
      <c r="AM12" s="105">
        <v>0.63458353290000002</v>
      </c>
      <c r="AN12" s="105">
        <v>0.74905949270000005</v>
      </c>
      <c r="AO12" s="105">
        <v>2.261467E-2</v>
      </c>
      <c r="AP12" s="107">
        <v>0.62692865389999997</v>
      </c>
      <c r="AQ12" s="105">
        <v>0.5973706902</v>
      </c>
      <c r="AR12" s="105">
        <v>0.65794914869999999</v>
      </c>
      <c r="AS12" s="105">
        <v>1.1012658224</v>
      </c>
      <c r="AT12" s="105">
        <v>1.0136275457999999</v>
      </c>
      <c r="AU12" s="105">
        <v>1.1964813078000001</v>
      </c>
      <c r="AV12" s="104" t="s">
        <v>26</v>
      </c>
      <c r="AW12" s="105" t="s">
        <v>26</v>
      </c>
      <c r="AX12" s="105" t="s">
        <v>26</v>
      </c>
      <c r="AY12" s="105" t="s">
        <v>26</v>
      </c>
      <c r="AZ12" s="111" t="s">
        <v>26</v>
      </c>
      <c r="BA12" s="105" t="s">
        <v>26</v>
      </c>
      <c r="BB12" s="105" t="s">
        <v>26</v>
      </c>
      <c r="BC12" s="105" t="s">
        <v>26</v>
      </c>
      <c r="BD12" s="105" t="s">
        <v>26</v>
      </c>
      <c r="BE12" s="105" t="s">
        <v>26</v>
      </c>
      <c r="BF12" s="104" t="s">
        <v>26</v>
      </c>
      <c r="BG12" s="105" t="s">
        <v>26</v>
      </c>
      <c r="BH12" s="105" t="s">
        <v>26</v>
      </c>
      <c r="BI12" s="105" t="s">
        <v>26</v>
      </c>
      <c r="BJ12" s="105" t="s">
        <v>26</v>
      </c>
      <c r="BK12" s="104">
        <v>1</v>
      </c>
      <c r="BL12" s="104" t="s">
        <v>26</v>
      </c>
      <c r="BM12" s="104" t="s">
        <v>26</v>
      </c>
      <c r="BN12" s="104" t="s">
        <v>26</v>
      </c>
      <c r="BO12" s="104" t="s">
        <v>26</v>
      </c>
      <c r="BP12" s="104" t="s">
        <v>26</v>
      </c>
      <c r="BQ12" s="104" t="s">
        <v>26</v>
      </c>
      <c r="BR12" s="105" t="s">
        <v>26</v>
      </c>
      <c r="BS12" s="105" t="s">
        <v>26</v>
      </c>
      <c r="BT12" s="105" t="s">
        <v>26</v>
      </c>
      <c r="BU12" s="105" t="s">
        <v>26</v>
      </c>
      <c r="BV12" s="114">
        <v>1</v>
      </c>
      <c r="BW12" s="115">
        <v>1801</v>
      </c>
      <c r="BX12" s="115">
        <v>1682</v>
      </c>
      <c r="BY12" s="115">
        <v>1647</v>
      </c>
    </row>
    <row r="13" spans="1:77" x14ac:dyDescent="0.3">
      <c r="A13" t="s">
        <v>39</v>
      </c>
      <c r="B13" s="104">
        <v>1543</v>
      </c>
      <c r="C13" s="104">
        <v>271640.50091</v>
      </c>
      <c r="D13" s="116">
        <v>0.90195489569999998</v>
      </c>
      <c r="E13" s="105">
        <v>0.83078234350000002</v>
      </c>
      <c r="F13" s="105">
        <v>0.97922475149999999</v>
      </c>
      <c r="G13" s="105">
        <v>0.20693248289999999</v>
      </c>
      <c r="H13" s="107">
        <v>0.56803017030000003</v>
      </c>
      <c r="I13" s="105">
        <v>0.54038324640000002</v>
      </c>
      <c r="J13" s="105">
        <v>0.59709155780000001</v>
      </c>
      <c r="K13" s="105">
        <v>1.0543531662000001</v>
      </c>
      <c r="L13" s="105">
        <v>0.97115498619999996</v>
      </c>
      <c r="M13" s="105">
        <v>1.1446788771</v>
      </c>
      <c r="N13" s="105" t="s">
        <v>26</v>
      </c>
      <c r="O13" s="105" t="s">
        <v>26</v>
      </c>
      <c r="P13" s="105" t="s">
        <v>26</v>
      </c>
      <c r="Q13" s="105" t="s">
        <v>26</v>
      </c>
      <c r="R13" s="111" t="s">
        <v>26</v>
      </c>
      <c r="S13" s="104">
        <v>1401</v>
      </c>
      <c r="T13" s="104">
        <v>275751.43501999998</v>
      </c>
      <c r="U13" s="116">
        <v>0.71843767319999996</v>
      </c>
      <c r="V13" s="105">
        <v>0.65976678180000004</v>
      </c>
      <c r="W13" s="105">
        <v>0.78232597410000004</v>
      </c>
      <c r="X13" s="105">
        <v>2.8009991599999999E-2</v>
      </c>
      <c r="Y13" s="107">
        <v>0.50806625900000002</v>
      </c>
      <c r="Z13" s="105">
        <v>0.48214665309999999</v>
      </c>
      <c r="AA13" s="105">
        <v>0.53537927080000003</v>
      </c>
      <c r="AB13" s="105">
        <v>0.90891653809999995</v>
      </c>
      <c r="AC13" s="105">
        <v>0.83469027529999995</v>
      </c>
      <c r="AD13" s="105">
        <v>0.98974349839999998</v>
      </c>
      <c r="AE13" s="104" t="s">
        <v>26</v>
      </c>
      <c r="AF13" s="105" t="s">
        <v>26</v>
      </c>
      <c r="AG13" s="105" t="s">
        <v>26</v>
      </c>
      <c r="AH13" s="105" t="s">
        <v>26</v>
      </c>
      <c r="AI13" s="111" t="s">
        <v>26</v>
      </c>
      <c r="AJ13" s="104">
        <v>1513</v>
      </c>
      <c r="AK13" s="104">
        <v>262017.34830000001</v>
      </c>
      <c r="AL13" s="116">
        <v>0.72981976680000005</v>
      </c>
      <c r="AM13" s="105">
        <v>0.67044855960000005</v>
      </c>
      <c r="AN13" s="105">
        <v>0.79444855889999999</v>
      </c>
      <c r="AO13" s="105">
        <v>3.9626549999999998E-4</v>
      </c>
      <c r="AP13" s="107">
        <v>0.57744268070000004</v>
      </c>
      <c r="AQ13" s="105">
        <v>0.54906729340000004</v>
      </c>
      <c r="AR13" s="105">
        <v>0.60728448680000002</v>
      </c>
      <c r="AS13" s="105">
        <v>1.1657494731</v>
      </c>
      <c r="AT13" s="105">
        <v>1.0709151638000001</v>
      </c>
      <c r="AU13" s="105">
        <v>1.2689817831000001</v>
      </c>
      <c r="AV13" s="104" t="s">
        <v>26</v>
      </c>
      <c r="AW13" s="105" t="s">
        <v>26</v>
      </c>
      <c r="AX13" s="105" t="s">
        <v>26</v>
      </c>
      <c r="AY13" s="105" t="s">
        <v>26</v>
      </c>
      <c r="AZ13" s="111" t="s">
        <v>26</v>
      </c>
      <c r="BA13" s="105" t="s">
        <v>26</v>
      </c>
      <c r="BB13" s="105" t="s">
        <v>26</v>
      </c>
      <c r="BC13" s="105" t="s">
        <v>26</v>
      </c>
      <c r="BD13" s="105" t="s">
        <v>26</v>
      </c>
      <c r="BE13" s="105" t="s">
        <v>26</v>
      </c>
      <c r="BF13" s="104" t="s">
        <v>26</v>
      </c>
      <c r="BG13" s="105" t="s">
        <v>26</v>
      </c>
      <c r="BH13" s="105" t="s">
        <v>26</v>
      </c>
      <c r="BI13" s="105" t="s">
        <v>26</v>
      </c>
      <c r="BJ13" s="105" t="s">
        <v>26</v>
      </c>
      <c r="BK13" s="104" t="s">
        <v>26</v>
      </c>
      <c r="BL13" s="104" t="s">
        <v>26</v>
      </c>
      <c r="BM13" s="104">
        <v>3</v>
      </c>
      <c r="BN13" s="104" t="s">
        <v>26</v>
      </c>
      <c r="BO13" s="104" t="s">
        <v>26</v>
      </c>
      <c r="BP13" s="104" t="s">
        <v>26</v>
      </c>
      <c r="BQ13" s="104" t="s">
        <v>26</v>
      </c>
      <c r="BR13" s="105" t="s">
        <v>26</v>
      </c>
      <c r="BS13" s="105" t="s">
        <v>26</v>
      </c>
      <c r="BT13" s="105" t="s">
        <v>26</v>
      </c>
      <c r="BU13" s="105" t="s">
        <v>26</v>
      </c>
      <c r="BV13" s="114">
        <v>3</v>
      </c>
      <c r="BW13" s="115">
        <v>1543</v>
      </c>
      <c r="BX13" s="115">
        <v>1401</v>
      </c>
      <c r="BY13" s="115">
        <v>1513</v>
      </c>
    </row>
    <row r="14" spans="1:77" x14ac:dyDescent="0.3">
      <c r="A14" t="s">
        <v>40</v>
      </c>
      <c r="B14" s="104">
        <v>3286</v>
      </c>
      <c r="C14" s="104">
        <v>396490.55579000001</v>
      </c>
      <c r="D14" s="116">
        <v>1.0884866169</v>
      </c>
      <c r="E14" s="105">
        <v>1.0127755155</v>
      </c>
      <c r="F14" s="105">
        <v>1.1698575815000001</v>
      </c>
      <c r="G14" s="105">
        <v>5.7781609999999999E-11</v>
      </c>
      <c r="H14" s="107">
        <v>0.82877131670000004</v>
      </c>
      <c r="I14" s="105">
        <v>0.80091359129999995</v>
      </c>
      <c r="J14" s="105">
        <v>0.8575980017</v>
      </c>
      <c r="K14" s="105">
        <v>1.2724021082999999</v>
      </c>
      <c r="L14" s="105">
        <v>1.1838985259000001</v>
      </c>
      <c r="M14" s="105">
        <v>1.3675218694</v>
      </c>
      <c r="N14" s="105" t="s">
        <v>41</v>
      </c>
      <c r="O14" s="105">
        <v>0.79668344069999997</v>
      </c>
      <c r="P14" s="105">
        <v>0.74865606250000005</v>
      </c>
      <c r="Q14" s="105">
        <v>0.84779184539999997</v>
      </c>
      <c r="R14" s="111">
        <v>7.7857760000000003E-13</v>
      </c>
      <c r="S14" s="104">
        <v>3305</v>
      </c>
      <c r="T14" s="104">
        <v>377613.17210000003</v>
      </c>
      <c r="U14" s="116">
        <v>1.1035555987000001</v>
      </c>
      <c r="V14" s="105">
        <v>1.0259594725000001</v>
      </c>
      <c r="W14" s="105">
        <v>1.1870205326000001</v>
      </c>
      <c r="X14" s="105">
        <v>2.9400230000000001E-19</v>
      </c>
      <c r="Y14" s="107">
        <v>0.87523429909999995</v>
      </c>
      <c r="Z14" s="105">
        <v>0.84589805110000005</v>
      </c>
      <c r="AA14" s="105">
        <v>0.9055879456</v>
      </c>
      <c r="AB14" s="105">
        <v>1.3961405029</v>
      </c>
      <c r="AC14" s="105">
        <v>1.2979713714000001</v>
      </c>
      <c r="AD14" s="105">
        <v>1.5017344347999999</v>
      </c>
      <c r="AE14" s="104" t="s">
        <v>45</v>
      </c>
      <c r="AF14" s="105">
        <v>0.73920148490000004</v>
      </c>
      <c r="AG14" s="105">
        <v>0.69420253269999999</v>
      </c>
      <c r="AH14" s="105">
        <v>0.78711731740000002</v>
      </c>
      <c r="AI14" s="111">
        <v>4.0988260000000003E-21</v>
      </c>
      <c r="AJ14" s="104">
        <v>2817</v>
      </c>
      <c r="AK14" s="104">
        <v>402601.41803</v>
      </c>
      <c r="AL14" s="116">
        <v>0.76477626909999996</v>
      </c>
      <c r="AM14" s="105">
        <v>0.7094583351</v>
      </c>
      <c r="AN14" s="105">
        <v>0.82440745689999995</v>
      </c>
      <c r="AO14" s="105">
        <v>1.7433708999999999E-7</v>
      </c>
      <c r="AP14" s="107">
        <v>0.69969947290000001</v>
      </c>
      <c r="AQ14" s="105">
        <v>0.67433229839999997</v>
      </c>
      <c r="AR14" s="105">
        <v>0.72602091520000001</v>
      </c>
      <c r="AS14" s="105">
        <v>1.2215858947</v>
      </c>
      <c r="AT14" s="105">
        <v>1.1332259251000001</v>
      </c>
      <c r="AU14" s="105">
        <v>1.3168354739999999</v>
      </c>
      <c r="AV14" s="104" t="s">
        <v>239</v>
      </c>
      <c r="AW14" s="105">
        <v>0.80040702779999995</v>
      </c>
      <c r="AX14" s="105">
        <v>0.74994647290000005</v>
      </c>
      <c r="AY14" s="105">
        <v>0.8542628484</v>
      </c>
      <c r="AZ14" s="111">
        <v>2.070637E-11</v>
      </c>
      <c r="BA14" s="105" t="s">
        <v>240</v>
      </c>
      <c r="BB14" s="105">
        <v>8.4776314199999994E-2</v>
      </c>
      <c r="BC14" s="105">
        <v>1.2695335651999999</v>
      </c>
      <c r="BD14" s="105">
        <v>0.96780596279999997</v>
      </c>
      <c r="BE14" s="105">
        <v>1.6653291415</v>
      </c>
      <c r="BF14" s="104" t="s">
        <v>236</v>
      </c>
      <c r="BG14" s="105">
        <v>9.66940466E-2</v>
      </c>
      <c r="BH14" s="105">
        <v>0.79878724400000001</v>
      </c>
      <c r="BI14" s="105">
        <v>0.61278408839999998</v>
      </c>
      <c r="BJ14" s="105">
        <v>1.0412493947000001</v>
      </c>
      <c r="BK14" s="104">
        <v>1</v>
      </c>
      <c r="BL14" s="104">
        <v>2</v>
      </c>
      <c r="BM14" s="104">
        <v>3</v>
      </c>
      <c r="BN14" s="104" t="s">
        <v>265</v>
      </c>
      <c r="BO14" s="104" t="s">
        <v>265</v>
      </c>
      <c r="BP14" s="104" t="s">
        <v>265</v>
      </c>
      <c r="BQ14" s="104" t="s">
        <v>26</v>
      </c>
      <c r="BR14" s="105" t="s">
        <v>26</v>
      </c>
      <c r="BS14" s="105" t="s">
        <v>26</v>
      </c>
      <c r="BT14" s="105" t="s">
        <v>26</v>
      </c>
      <c r="BU14" s="105" t="s">
        <v>26</v>
      </c>
      <c r="BV14" s="114" t="s">
        <v>262</v>
      </c>
      <c r="BW14" s="115">
        <v>3286</v>
      </c>
      <c r="BX14" s="115">
        <v>3305</v>
      </c>
      <c r="BY14" s="115">
        <v>2817</v>
      </c>
    </row>
    <row r="15" spans="1:77" x14ac:dyDescent="0.3">
      <c r="A15" t="s">
        <v>32</v>
      </c>
      <c r="B15" s="104">
        <v>3214</v>
      </c>
      <c r="C15" s="104">
        <v>445433.50542</v>
      </c>
      <c r="D15" s="116">
        <v>0.99607399689999998</v>
      </c>
      <c r="E15" s="105">
        <v>0.92663072099999999</v>
      </c>
      <c r="F15" s="105">
        <v>1.0707214694</v>
      </c>
      <c r="G15" s="105">
        <v>3.6680600000000002E-5</v>
      </c>
      <c r="H15" s="107">
        <v>0.72154428459999997</v>
      </c>
      <c r="I15" s="105">
        <v>0.69702529619999998</v>
      </c>
      <c r="J15" s="105">
        <v>0.74692576789999998</v>
      </c>
      <c r="K15" s="105">
        <v>1.1643750450999999</v>
      </c>
      <c r="L15" s="105">
        <v>1.0831983275999999</v>
      </c>
      <c r="M15" s="105">
        <v>1.2516352834</v>
      </c>
      <c r="N15" s="105" t="s">
        <v>26</v>
      </c>
      <c r="O15" s="105" t="s">
        <v>26</v>
      </c>
      <c r="P15" s="105" t="s">
        <v>26</v>
      </c>
      <c r="Q15" s="105" t="s">
        <v>26</v>
      </c>
      <c r="R15" s="105" t="s">
        <v>26</v>
      </c>
      <c r="S15" s="104">
        <v>3005</v>
      </c>
      <c r="T15" s="104">
        <v>431425.62076999998</v>
      </c>
      <c r="U15" s="116">
        <v>0.92016678689999998</v>
      </c>
      <c r="V15" s="105">
        <v>0.85492455899999997</v>
      </c>
      <c r="W15" s="105">
        <v>0.99038787309999998</v>
      </c>
      <c r="X15" s="105">
        <v>5.1159399999999997E-5</v>
      </c>
      <c r="Y15" s="107">
        <v>0.69652794259999995</v>
      </c>
      <c r="Z15" s="105">
        <v>0.67206415909999995</v>
      </c>
      <c r="AA15" s="105">
        <v>0.72188223139999996</v>
      </c>
      <c r="AB15" s="105">
        <v>1.1641299468999999</v>
      </c>
      <c r="AC15" s="105">
        <v>1.0815900940000001</v>
      </c>
      <c r="AD15" s="105">
        <v>1.2529686994</v>
      </c>
      <c r="AE15" s="104" t="s">
        <v>26</v>
      </c>
      <c r="AF15" s="104" t="s">
        <v>26</v>
      </c>
      <c r="AG15" s="104" t="s">
        <v>26</v>
      </c>
      <c r="AH15" s="104" t="s">
        <v>26</v>
      </c>
      <c r="AI15" s="104" t="s">
        <v>26</v>
      </c>
      <c r="AJ15" s="104">
        <v>2564</v>
      </c>
      <c r="AK15" s="104">
        <v>435592.09954000002</v>
      </c>
      <c r="AL15" s="116">
        <v>0.69121954959999998</v>
      </c>
      <c r="AM15" s="105">
        <v>0.64068643319999996</v>
      </c>
      <c r="AN15" s="105">
        <v>0.74573838469999998</v>
      </c>
      <c r="AO15" s="105">
        <v>1.0572721E-2</v>
      </c>
      <c r="AP15" s="107">
        <v>0.58862408259999999</v>
      </c>
      <c r="AQ15" s="105">
        <v>0.5662755451</v>
      </c>
      <c r="AR15" s="105">
        <v>0.61185462390000001</v>
      </c>
      <c r="AS15" s="105">
        <v>1.1040929041</v>
      </c>
      <c r="AT15" s="105">
        <v>1.0233757783999999</v>
      </c>
      <c r="AU15" s="105">
        <v>1.1911764638</v>
      </c>
      <c r="AV15" s="104" t="s">
        <v>26</v>
      </c>
      <c r="AW15" s="104" t="s">
        <v>26</v>
      </c>
      <c r="AX15" s="104" t="s">
        <v>26</v>
      </c>
      <c r="AY15" s="104" t="s">
        <v>26</v>
      </c>
      <c r="AZ15" s="104" t="s">
        <v>26</v>
      </c>
      <c r="BA15" s="104" t="s">
        <v>26</v>
      </c>
      <c r="BB15" s="104" t="s">
        <v>26</v>
      </c>
      <c r="BC15" s="104" t="s">
        <v>26</v>
      </c>
      <c r="BD15" s="104" t="s">
        <v>26</v>
      </c>
      <c r="BE15" s="104" t="s">
        <v>26</v>
      </c>
      <c r="BF15" s="104" t="s">
        <v>26</v>
      </c>
      <c r="BG15" s="104" t="s">
        <v>26</v>
      </c>
      <c r="BH15" s="104" t="s">
        <v>26</v>
      </c>
      <c r="BI15" s="104" t="s">
        <v>26</v>
      </c>
      <c r="BJ15" s="104" t="s">
        <v>26</v>
      </c>
      <c r="BK15" s="104">
        <v>1</v>
      </c>
      <c r="BL15" s="104">
        <v>2</v>
      </c>
      <c r="BM15" s="104" t="s">
        <v>26</v>
      </c>
      <c r="BN15" s="104" t="s">
        <v>26</v>
      </c>
      <c r="BO15" s="104" t="s">
        <v>26</v>
      </c>
      <c r="BP15" s="104" t="s">
        <v>26</v>
      </c>
      <c r="BQ15" s="104" t="s">
        <v>26</v>
      </c>
      <c r="BR15" s="105" t="s">
        <v>26</v>
      </c>
      <c r="BS15" s="105" t="s">
        <v>26</v>
      </c>
      <c r="BT15" s="105" t="s">
        <v>26</v>
      </c>
      <c r="BU15" s="105" t="s">
        <v>26</v>
      </c>
      <c r="BV15" s="114" t="s">
        <v>432</v>
      </c>
      <c r="BW15" s="115">
        <v>3214</v>
      </c>
      <c r="BX15" s="115">
        <v>3005</v>
      </c>
      <c r="BY15" s="115">
        <v>2564</v>
      </c>
    </row>
    <row r="16" spans="1:77" x14ac:dyDescent="0.3">
      <c r="A16" t="s">
        <v>33</v>
      </c>
      <c r="B16" s="104">
        <v>2964</v>
      </c>
      <c r="C16" s="104">
        <v>453497.78158000001</v>
      </c>
      <c r="D16" s="116">
        <v>0.92013035340000005</v>
      </c>
      <c r="E16" s="105">
        <v>0.85514846990000004</v>
      </c>
      <c r="F16" s="105">
        <v>0.99005014579999995</v>
      </c>
      <c r="G16" s="105">
        <v>5.1142985199999998E-2</v>
      </c>
      <c r="H16" s="107">
        <v>0.65358643869999999</v>
      </c>
      <c r="I16" s="105">
        <v>0.63047547479999999</v>
      </c>
      <c r="J16" s="105">
        <v>0.67754456740000002</v>
      </c>
      <c r="K16" s="105">
        <v>1.0755996293000001</v>
      </c>
      <c r="L16" s="105">
        <v>0.99963812070000002</v>
      </c>
      <c r="M16" s="105">
        <v>1.1573333776000001</v>
      </c>
      <c r="N16" s="105" t="s">
        <v>26</v>
      </c>
      <c r="O16" s="104" t="s">
        <v>26</v>
      </c>
      <c r="P16" s="104" t="s">
        <v>26</v>
      </c>
      <c r="Q16" s="104" t="s">
        <v>26</v>
      </c>
      <c r="R16" s="104" t="s">
        <v>26</v>
      </c>
      <c r="S16" s="104">
        <v>3154</v>
      </c>
      <c r="T16" s="104">
        <v>447304.50758999999</v>
      </c>
      <c r="U16" s="116">
        <v>0.87179073429999998</v>
      </c>
      <c r="V16" s="105">
        <v>0.8099441262</v>
      </c>
      <c r="W16" s="105">
        <v>0.93835989399999997</v>
      </c>
      <c r="X16" s="105">
        <v>9.0686163000000004E-3</v>
      </c>
      <c r="Y16" s="107">
        <v>0.70511250089999999</v>
      </c>
      <c r="Z16" s="105">
        <v>0.68092898700000004</v>
      </c>
      <c r="AA16" s="105">
        <v>0.73015490370000002</v>
      </c>
      <c r="AB16" s="105">
        <v>1.1029279863000001</v>
      </c>
      <c r="AC16" s="105">
        <v>1.0246840314000001</v>
      </c>
      <c r="AD16" s="105">
        <v>1.1871465795</v>
      </c>
      <c r="AE16" s="104" t="s">
        <v>26</v>
      </c>
      <c r="AF16" s="104" t="s">
        <v>26</v>
      </c>
      <c r="AG16" s="104" t="s">
        <v>26</v>
      </c>
      <c r="AH16" s="104" t="s">
        <v>26</v>
      </c>
      <c r="AI16" s="104" t="s">
        <v>26</v>
      </c>
      <c r="AJ16" s="104">
        <v>2765</v>
      </c>
      <c r="AK16" s="104">
        <v>442302.81368000002</v>
      </c>
      <c r="AL16" s="116">
        <v>0.69641725899999996</v>
      </c>
      <c r="AM16" s="105">
        <v>0.64582619779999995</v>
      </c>
      <c r="AN16" s="105">
        <v>0.75097139180000005</v>
      </c>
      <c r="AO16" s="105">
        <v>5.6382825000000003E-3</v>
      </c>
      <c r="AP16" s="107">
        <v>0.62513733000000005</v>
      </c>
      <c r="AQ16" s="105">
        <v>0.60226516620000003</v>
      </c>
      <c r="AR16" s="105">
        <v>0.64887810769999998</v>
      </c>
      <c r="AS16" s="105">
        <v>1.1123952647999999</v>
      </c>
      <c r="AT16" s="105">
        <v>1.0315855832</v>
      </c>
      <c r="AU16" s="105">
        <v>1.199535206</v>
      </c>
      <c r="AV16" s="104" t="s">
        <v>26</v>
      </c>
      <c r="AW16" s="104" t="s">
        <v>26</v>
      </c>
      <c r="AX16" s="104" t="s">
        <v>26</v>
      </c>
      <c r="AY16" s="104" t="s">
        <v>26</v>
      </c>
      <c r="AZ16" s="104" t="s">
        <v>26</v>
      </c>
      <c r="BA16" s="104" t="s">
        <v>26</v>
      </c>
      <c r="BB16" s="104" t="s">
        <v>26</v>
      </c>
      <c r="BC16" s="104" t="s">
        <v>26</v>
      </c>
      <c r="BD16" s="104" t="s">
        <v>26</v>
      </c>
      <c r="BE16" s="104" t="s">
        <v>26</v>
      </c>
      <c r="BF16" s="104" t="s">
        <v>26</v>
      </c>
      <c r="BG16" s="104" t="s">
        <v>26</v>
      </c>
      <c r="BH16" s="104" t="s">
        <v>26</v>
      </c>
      <c r="BI16" s="104" t="s">
        <v>26</v>
      </c>
      <c r="BJ16" s="104" t="s">
        <v>26</v>
      </c>
      <c r="BK16" s="104" t="s">
        <v>26</v>
      </c>
      <c r="BL16" s="104">
        <v>2</v>
      </c>
      <c r="BM16" s="104">
        <v>3</v>
      </c>
      <c r="BN16" s="104" t="s">
        <v>26</v>
      </c>
      <c r="BO16" s="104" t="s">
        <v>26</v>
      </c>
      <c r="BP16" s="104" t="s">
        <v>26</v>
      </c>
      <c r="BQ16" s="104" t="s">
        <v>26</v>
      </c>
      <c r="BR16" s="105" t="s">
        <v>26</v>
      </c>
      <c r="BS16" s="105" t="s">
        <v>26</v>
      </c>
      <c r="BT16" s="105" t="s">
        <v>26</v>
      </c>
      <c r="BU16" s="105" t="s">
        <v>26</v>
      </c>
      <c r="BV16" s="114" t="s">
        <v>422</v>
      </c>
      <c r="BW16" s="115">
        <v>2964</v>
      </c>
      <c r="BX16" s="115">
        <v>3154</v>
      </c>
      <c r="BY16" s="115">
        <v>2765</v>
      </c>
    </row>
    <row r="17" spans="1:77" x14ac:dyDescent="0.3">
      <c r="A17" t="s">
        <v>34</v>
      </c>
      <c r="B17" s="104">
        <v>2750</v>
      </c>
      <c r="C17" s="104">
        <v>453564.55273</v>
      </c>
      <c r="D17" s="116">
        <v>0.86485641980000005</v>
      </c>
      <c r="E17" s="105">
        <v>0.80276436520000005</v>
      </c>
      <c r="F17" s="105">
        <v>0.93175115799999997</v>
      </c>
      <c r="G17" s="105">
        <v>0.77377001840000004</v>
      </c>
      <c r="H17" s="107">
        <v>0.60630840379999995</v>
      </c>
      <c r="I17" s="105">
        <v>0.58406584640000003</v>
      </c>
      <c r="J17" s="105">
        <v>0.62939800850000005</v>
      </c>
      <c r="K17" s="105">
        <v>1.0109863685</v>
      </c>
      <c r="L17" s="105">
        <v>0.93840296700000003</v>
      </c>
      <c r="M17" s="105">
        <v>1.0891839362</v>
      </c>
      <c r="N17" s="105" t="s">
        <v>26</v>
      </c>
      <c r="O17" s="104" t="s">
        <v>26</v>
      </c>
      <c r="P17" s="104" t="s">
        <v>26</v>
      </c>
      <c r="Q17" s="104" t="s">
        <v>26</v>
      </c>
      <c r="R17" s="104" t="s">
        <v>26</v>
      </c>
      <c r="S17" s="104">
        <v>2873</v>
      </c>
      <c r="T17" s="104">
        <v>440011.75329999998</v>
      </c>
      <c r="U17" s="116">
        <v>0.81508410549999999</v>
      </c>
      <c r="V17" s="105">
        <v>0.75644789960000003</v>
      </c>
      <c r="W17" s="105">
        <v>0.87826550830000005</v>
      </c>
      <c r="X17" s="105">
        <v>0.42011076339999998</v>
      </c>
      <c r="Y17" s="107">
        <v>0.65293710419999995</v>
      </c>
      <c r="Z17" s="105">
        <v>0.62949289630000005</v>
      </c>
      <c r="AA17" s="105">
        <v>0.67725444489999997</v>
      </c>
      <c r="AB17" s="105">
        <v>1.0311867696999999</v>
      </c>
      <c r="AC17" s="105">
        <v>0.95700438850000002</v>
      </c>
      <c r="AD17" s="105">
        <v>1.1111194124999999</v>
      </c>
      <c r="AE17" s="104" t="s">
        <v>26</v>
      </c>
      <c r="AF17" s="104" t="s">
        <v>26</v>
      </c>
      <c r="AG17" s="104" t="s">
        <v>26</v>
      </c>
      <c r="AH17" s="104" t="s">
        <v>26</v>
      </c>
      <c r="AI17" s="104" t="s">
        <v>26</v>
      </c>
      <c r="AJ17" s="104">
        <v>2442</v>
      </c>
      <c r="AK17" s="104">
        <v>435061.87144000002</v>
      </c>
      <c r="AL17" s="116">
        <v>0.62084945550000004</v>
      </c>
      <c r="AM17" s="105">
        <v>0.57484427790000003</v>
      </c>
      <c r="AN17" s="105">
        <v>0.6705364587</v>
      </c>
      <c r="AO17" s="105">
        <v>0.83176561780000002</v>
      </c>
      <c r="AP17" s="107">
        <v>0.56129947489999998</v>
      </c>
      <c r="AQ17" s="105">
        <v>0.53947288670000004</v>
      </c>
      <c r="AR17" s="105">
        <v>0.58400914729999998</v>
      </c>
      <c r="AS17" s="105">
        <v>0.9916899468</v>
      </c>
      <c r="AT17" s="105">
        <v>0.9182053496</v>
      </c>
      <c r="AU17" s="105">
        <v>1.0710555661000001</v>
      </c>
      <c r="AV17" s="104" t="s">
        <v>26</v>
      </c>
      <c r="AW17" s="104" t="s">
        <v>26</v>
      </c>
      <c r="AX17" s="104" t="s">
        <v>26</v>
      </c>
      <c r="AY17" s="104" t="s">
        <v>26</v>
      </c>
      <c r="AZ17" s="104" t="s">
        <v>26</v>
      </c>
      <c r="BA17" s="104" t="s">
        <v>26</v>
      </c>
      <c r="BB17" s="104" t="s">
        <v>26</v>
      </c>
      <c r="BC17" s="104" t="s">
        <v>26</v>
      </c>
      <c r="BD17" s="104" t="s">
        <v>26</v>
      </c>
      <c r="BE17" s="104" t="s">
        <v>26</v>
      </c>
      <c r="BF17" s="104" t="s">
        <v>26</v>
      </c>
      <c r="BG17" s="104" t="s">
        <v>26</v>
      </c>
      <c r="BH17" s="104" t="s">
        <v>26</v>
      </c>
      <c r="BI17" s="104" t="s">
        <v>26</v>
      </c>
      <c r="BJ17" s="104" t="s">
        <v>26</v>
      </c>
      <c r="BK17" s="104" t="s">
        <v>26</v>
      </c>
      <c r="BL17" s="104" t="s">
        <v>26</v>
      </c>
      <c r="BM17" s="104" t="s">
        <v>26</v>
      </c>
      <c r="BN17" s="104" t="s">
        <v>26</v>
      </c>
      <c r="BO17" s="104" t="s">
        <v>26</v>
      </c>
      <c r="BP17" s="104" t="s">
        <v>26</v>
      </c>
      <c r="BQ17" s="104" t="s">
        <v>26</v>
      </c>
      <c r="BR17" s="105" t="s">
        <v>26</v>
      </c>
      <c r="BS17" s="105" t="s">
        <v>26</v>
      </c>
      <c r="BT17" s="105" t="s">
        <v>26</v>
      </c>
      <c r="BU17" s="105" t="s">
        <v>26</v>
      </c>
      <c r="BV17" s="114" t="s">
        <v>26</v>
      </c>
      <c r="BW17" s="115">
        <v>2750</v>
      </c>
      <c r="BX17" s="115">
        <v>2873</v>
      </c>
      <c r="BY17" s="115">
        <v>2442</v>
      </c>
    </row>
    <row r="18" spans="1:77" x14ac:dyDescent="0.3">
      <c r="A18" t="s">
        <v>42</v>
      </c>
      <c r="B18" s="104">
        <v>2575</v>
      </c>
      <c r="C18" s="104">
        <v>448761.34512000001</v>
      </c>
      <c r="D18" s="116">
        <v>0.83066435329999999</v>
      </c>
      <c r="E18" s="105">
        <v>0.77040053090000005</v>
      </c>
      <c r="F18" s="105">
        <v>0.89564225379999995</v>
      </c>
      <c r="G18" s="105">
        <v>0.44404385419999998</v>
      </c>
      <c r="H18" s="107">
        <v>0.5738016494</v>
      </c>
      <c r="I18" s="105">
        <v>0.55206157010000001</v>
      </c>
      <c r="J18" s="105">
        <v>0.59639784880000002</v>
      </c>
      <c r="K18" s="105">
        <v>0.97101705989999998</v>
      </c>
      <c r="L18" s="105">
        <v>0.90057079679999996</v>
      </c>
      <c r="M18" s="105">
        <v>1.0469739125999999</v>
      </c>
      <c r="N18" s="105" t="s">
        <v>26</v>
      </c>
      <c r="O18" s="104" t="s">
        <v>26</v>
      </c>
      <c r="P18" s="104" t="s">
        <v>26</v>
      </c>
      <c r="Q18" s="104" t="s">
        <v>26</v>
      </c>
      <c r="R18" s="104" t="s">
        <v>26</v>
      </c>
      <c r="S18" s="104">
        <v>2551</v>
      </c>
      <c r="T18" s="104">
        <v>433420.77406999998</v>
      </c>
      <c r="U18" s="116">
        <v>0.74519602389999995</v>
      </c>
      <c r="V18" s="105">
        <v>0.69036290810000001</v>
      </c>
      <c r="W18" s="105">
        <v>0.80438434260000002</v>
      </c>
      <c r="X18" s="105">
        <v>0.13071417639999999</v>
      </c>
      <c r="Y18" s="107">
        <v>0.58857354159999997</v>
      </c>
      <c r="Z18" s="105">
        <v>0.5661711519</v>
      </c>
      <c r="AA18" s="105">
        <v>0.61186235410000001</v>
      </c>
      <c r="AB18" s="105">
        <v>0.94276931109999995</v>
      </c>
      <c r="AC18" s="105">
        <v>0.87339833069999995</v>
      </c>
      <c r="AD18" s="105">
        <v>1.0176501863</v>
      </c>
      <c r="AE18" s="104" t="s">
        <v>26</v>
      </c>
      <c r="AF18" s="104" t="s">
        <v>26</v>
      </c>
      <c r="AG18" s="104" t="s">
        <v>26</v>
      </c>
      <c r="AH18" s="104" t="s">
        <v>26</v>
      </c>
      <c r="AI18" s="104" t="s">
        <v>26</v>
      </c>
      <c r="AJ18" s="104">
        <v>2265</v>
      </c>
      <c r="AK18" s="104">
        <v>435792.25452000002</v>
      </c>
      <c r="AL18" s="116">
        <v>0.57785063820000004</v>
      </c>
      <c r="AM18" s="105">
        <v>0.53429918740000004</v>
      </c>
      <c r="AN18" s="105">
        <v>0.62495202679999995</v>
      </c>
      <c r="AO18" s="105">
        <v>4.5075547399999999E-2</v>
      </c>
      <c r="AP18" s="107">
        <v>0.51974306029999995</v>
      </c>
      <c r="AQ18" s="105">
        <v>0.49877343429999998</v>
      </c>
      <c r="AR18" s="105">
        <v>0.54159429940000003</v>
      </c>
      <c r="AS18" s="105">
        <v>0.92300744329999995</v>
      </c>
      <c r="AT18" s="105">
        <v>0.85344221200000003</v>
      </c>
      <c r="AU18" s="105">
        <v>0.99824303079999999</v>
      </c>
      <c r="AV18" s="104" t="s">
        <v>26</v>
      </c>
      <c r="AW18" s="104" t="s">
        <v>26</v>
      </c>
      <c r="AX18" s="104" t="s">
        <v>26</v>
      </c>
      <c r="AY18" s="104" t="s">
        <v>26</v>
      </c>
      <c r="AZ18" s="104" t="s">
        <v>26</v>
      </c>
      <c r="BA18" s="104" t="s">
        <v>26</v>
      </c>
      <c r="BB18" s="104" t="s">
        <v>26</v>
      </c>
      <c r="BC18" s="104" t="s">
        <v>26</v>
      </c>
      <c r="BD18" s="104" t="s">
        <v>26</v>
      </c>
      <c r="BE18" s="104" t="s">
        <v>26</v>
      </c>
      <c r="BF18" s="104" t="s">
        <v>26</v>
      </c>
      <c r="BG18" s="104" t="s">
        <v>26</v>
      </c>
      <c r="BH18" s="104" t="s">
        <v>26</v>
      </c>
      <c r="BI18" s="104" t="s">
        <v>26</v>
      </c>
      <c r="BJ18" s="104" t="s">
        <v>26</v>
      </c>
      <c r="BK18" s="104" t="s">
        <v>26</v>
      </c>
      <c r="BL18" s="104" t="s">
        <v>26</v>
      </c>
      <c r="BM18" s="104" t="s">
        <v>26</v>
      </c>
      <c r="BN18" s="104" t="s">
        <v>26</v>
      </c>
      <c r="BO18" s="104" t="s">
        <v>26</v>
      </c>
      <c r="BP18" s="104" t="s">
        <v>26</v>
      </c>
      <c r="BQ18" s="104" t="s">
        <v>26</v>
      </c>
      <c r="BR18" s="105" t="s">
        <v>26</v>
      </c>
      <c r="BS18" s="105" t="s">
        <v>26</v>
      </c>
      <c r="BT18" s="105" t="s">
        <v>26</v>
      </c>
      <c r="BU18" s="105" t="s">
        <v>26</v>
      </c>
      <c r="BV18" s="114" t="s">
        <v>26</v>
      </c>
      <c r="BW18" s="115">
        <v>2575</v>
      </c>
      <c r="BX18" s="115">
        <v>2551</v>
      </c>
      <c r="BY18" s="115">
        <v>2265</v>
      </c>
    </row>
    <row r="19" spans="1:77" x14ac:dyDescent="0.3">
      <c r="A19" t="s">
        <v>43</v>
      </c>
      <c r="B19" s="104">
        <v>25049</v>
      </c>
      <c r="C19" s="104">
        <v>3590761.7985</v>
      </c>
      <c r="D19" s="116">
        <v>0.85545804250000002</v>
      </c>
      <c r="E19" s="105">
        <v>0.80298700069999995</v>
      </c>
      <c r="F19" s="105">
        <v>0.91135779510000003</v>
      </c>
      <c r="G19" s="105" t="s">
        <v>26</v>
      </c>
      <c r="H19" s="107">
        <v>0.69759570270000004</v>
      </c>
      <c r="I19" s="105">
        <v>0.68901010839999999</v>
      </c>
      <c r="J19" s="105">
        <v>0.7062882801</v>
      </c>
      <c r="K19" s="105" t="s">
        <v>26</v>
      </c>
      <c r="L19" s="105" t="s">
        <v>26</v>
      </c>
      <c r="M19" s="105" t="s">
        <v>26</v>
      </c>
      <c r="N19" s="105" t="s">
        <v>26</v>
      </c>
      <c r="O19" s="104" t="s">
        <v>26</v>
      </c>
      <c r="P19" s="104" t="s">
        <v>26</v>
      </c>
      <c r="Q19" s="104" t="s">
        <v>26</v>
      </c>
      <c r="R19" s="104" t="s">
        <v>26</v>
      </c>
      <c r="S19" s="104">
        <v>24177</v>
      </c>
      <c r="T19" s="104">
        <v>3477275.2910000002</v>
      </c>
      <c r="U19" s="116">
        <v>0.79043305200000002</v>
      </c>
      <c r="V19" s="105">
        <v>0.74157102600000002</v>
      </c>
      <c r="W19" s="105">
        <v>0.84251459100000003</v>
      </c>
      <c r="X19" s="105" t="s">
        <v>26</v>
      </c>
      <c r="Y19" s="107">
        <v>0.69528576190000002</v>
      </c>
      <c r="Z19" s="105">
        <v>0.68657660870000004</v>
      </c>
      <c r="AA19" s="105">
        <v>0.70410538980000004</v>
      </c>
      <c r="AB19" s="105" t="s">
        <v>26</v>
      </c>
      <c r="AC19" s="105" t="s">
        <v>26</v>
      </c>
      <c r="AD19" s="105" t="s">
        <v>26</v>
      </c>
      <c r="AE19" s="104" t="s">
        <v>26</v>
      </c>
      <c r="AF19" s="104" t="s">
        <v>26</v>
      </c>
      <c r="AG19" s="104" t="s">
        <v>26</v>
      </c>
      <c r="AH19" s="104" t="s">
        <v>26</v>
      </c>
      <c r="AI19" s="104" t="s">
        <v>26</v>
      </c>
      <c r="AJ19" s="104">
        <v>21747</v>
      </c>
      <c r="AK19" s="104">
        <v>3473673.2198999999</v>
      </c>
      <c r="AL19" s="116">
        <v>0.62605198080000002</v>
      </c>
      <c r="AM19" s="105">
        <v>0.61778635079999999</v>
      </c>
      <c r="AN19" s="105">
        <v>0.63442820030000002</v>
      </c>
      <c r="AO19" s="105" t="s">
        <v>26</v>
      </c>
      <c r="AP19" s="107">
        <v>0.62605198080000002</v>
      </c>
      <c r="AQ19" s="105">
        <v>0.61778635079999999</v>
      </c>
      <c r="AR19" s="105">
        <v>0.63442820030000002</v>
      </c>
      <c r="AS19" s="105" t="s">
        <v>26</v>
      </c>
      <c r="AT19" s="105" t="s">
        <v>26</v>
      </c>
      <c r="AU19" s="105" t="s">
        <v>26</v>
      </c>
      <c r="AV19" s="104" t="s">
        <v>26</v>
      </c>
      <c r="AW19" s="104" t="s">
        <v>26</v>
      </c>
      <c r="AX19" s="104" t="s">
        <v>26</v>
      </c>
      <c r="AY19" s="104" t="s">
        <v>26</v>
      </c>
      <c r="AZ19" s="104" t="s">
        <v>26</v>
      </c>
      <c r="BA19" s="104" t="s">
        <v>26</v>
      </c>
      <c r="BB19" s="104" t="s">
        <v>26</v>
      </c>
      <c r="BC19" s="104" t="s">
        <v>26</v>
      </c>
      <c r="BD19" s="104" t="s">
        <v>26</v>
      </c>
      <c r="BE19" s="104" t="s">
        <v>26</v>
      </c>
      <c r="BF19" s="104" t="s">
        <v>26</v>
      </c>
      <c r="BG19" s="104" t="s">
        <v>26</v>
      </c>
      <c r="BH19" s="104" t="s">
        <v>26</v>
      </c>
      <c r="BI19" s="104" t="s">
        <v>26</v>
      </c>
      <c r="BJ19" s="104" t="s">
        <v>26</v>
      </c>
      <c r="BK19" s="104" t="s">
        <v>26</v>
      </c>
      <c r="BL19" s="104" t="s">
        <v>26</v>
      </c>
      <c r="BM19" s="104" t="s">
        <v>26</v>
      </c>
      <c r="BN19" s="104" t="s">
        <v>26</v>
      </c>
      <c r="BO19" s="104" t="s">
        <v>26</v>
      </c>
      <c r="BP19" s="104" t="s">
        <v>26</v>
      </c>
      <c r="BQ19" s="104" t="s">
        <v>26</v>
      </c>
      <c r="BR19" s="105" t="s">
        <v>26</v>
      </c>
      <c r="BS19" s="105" t="s">
        <v>26</v>
      </c>
      <c r="BT19" s="105" t="s">
        <v>26</v>
      </c>
      <c r="BU19" s="105" t="s">
        <v>26</v>
      </c>
      <c r="BV19" s="114" t="s">
        <v>26</v>
      </c>
      <c r="BW19" s="115">
        <v>25049</v>
      </c>
      <c r="BX19" s="115">
        <v>24177</v>
      </c>
      <c r="BY19" s="115">
        <v>21747</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476</v>
      </c>
      <c r="B1" s="61"/>
      <c r="C1" s="61"/>
      <c r="D1" s="61"/>
      <c r="E1" s="61"/>
      <c r="F1" s="61"/>
      <c r="G1" s="61"/>
      <c r="H1" s="61"/>
      <c r="I1" s="61"/>
      <c r="J1" s="61"/>
      <c r="K1" s="61"/>
      <c r="L1" s="61"/>
    </row>
    <row r="2" spans="1:16" s="62" customFormat="1" ht="18.899999999999999" customHeight="1" x14ac:dyDescent="0.3">
      <c r="A2" s="1" t="s">
        <v>468</v>
      </c>
      <c r="B2" s="63"/>
      <c r="C2" s="63"/>
      <c r="D2" s="63"/>
      <c r="E2" s="63"/>
      <c r="F2" s="63"/>
      <c r="G2" s="63"/>
      <c r="H2" s="63"/>
      <c r="I2" s="63"/>
      <c r="J2" s="63"/>
      <c r="K2" s="61"/>
      <c r="L2" s="61"/>
    </row>
    <row r="3" spans="1:16" s="66" customFormat="1" ht="54" customHeight="1" x14ac:dyDescent="0.3">
      <c r="A3" s="103" t="s">
        <v>472</v>
      </c>
      <c r="B3" s="64" t="s">
        <v>452</v>
      </c>
      <c r="C3" s="64" t="s">
        <v>458</v>
      </c>
      <c r="D3" s="64" t="s">
        <v>459</v>
      </c>
      <c r="E3" s="64" t="s">
        <v>453</v>
      </c>
      <c r="F3" s="64" t="s">
        <v>460</v>
      </c>
      <c r="G3" s="64" t="s">
        <v>461</v>
      </c>
      <c r="H3" s="64" t="s">
        <v>454</v>
      </c>
      <c r="I3" s="64" t="s">
        <v>480</v>
      </c>
      <c r="J3" s="64" t="s">
        <v>462</v>
      </c>
      <c r="O3" s="67"/>
      <c r="P3" s="67"/>
    </row>
    <row r="4" spans="1:16" s="62" customFormat="1" ht="18.899999999999999" customHeight="1" x14ac:dyDescent="0.3">
      <c r="A4" s="83" t="s">
        <v>283</v>
      </c>
      <c r="B4" s="69">
        <v>1186</v>
      </c>
      <c r="C4" s="70">
        <v>0.68384828409999998</v>
      </c>
      <c r="D4" s="70">
        <v>0.99818897920000005</v>
      </c>
      <c r="E4" s="69">
        <v>1169</v>
      </c>
      <c r="F4" s="70">
        <v>0.67123846509999996</v>
      </c>
      <c r="G4" s="70">
        <v>0.85634647269999997</v>
      </c>
      <c r="H4" s="69">
        <v>1208</v>
      </c>
      <c r="I4" s="70">
        <v>0.69884153950000005</v>
      </c>
      <c r="J4" s="84">
        <v>0.77700745439999996</v>
      </c>
    </row>
    <row r="5" spans="1:16" s="62" customFormat="1" ht="18.899999999999999" customHeight="1" x14ac:dyDescent="0.3">
      <c r="A5" s="83" t="s">
        <v>284</v>
      </c>
      <c r="B5" s="69">
        <v>493</v>
      </c>
      <c r="C5" s="70">
        <v>0.78432573930000005</v>
      </c>
      <c r="D5" s="70">
        <v>0.93440248969999995</v>
      </c>
      <c r="E5" s="69">
        <v>526</v>
      </c>
      <c r="F5" s="70">
        <v>0.83968040300000002</v>
      </c>
      <c r="G5" s="70">
        <v>0.88158821700000001</v>
      </c>
      <c r="H5" s="69">
        <v>431</v>
      </c>
      <c r="I5" s="70">
        <v>0.69586178279999999</v>
      </c>
      <c r="J5" s="84">
        <v>0.65616128789999995</v>
      </c>
    </row>
    <row r="6" spans="1:16" s="62" customFormat="1" ht="18.899999999999999" customHeight="1" x14ac:dyDescent="0.3">
      <c r="A6" s="83" t="s">
        <v>285</v>
      </c>
      <c r="B6" s="69">
        <v>411</v>
      </c>
      <c r="C6" s="70">
        <v>0.89134839649999997</v>
      </c>
      <c r="D6" s="70">
        <v>1.0092709052</v>
      </c>
      <c r="E6" s="69">
        <v>415</v>
      </c>
      <c r="F6" s="70">
        <v>0.92531019560000005</v>
      </c>
      <c r="G6" s="70">
        <v>0.91219184740000003</v>
      </c>
      <c r="H6" s="69">
        <v>371</v>
      </c>
      <c r="I6" s="70">
        <v>0.85647723399999998</v>
      </c>
      <c r="J6" s="84">
        <v>0.76695953210000001</v>
      </c>
    </row>
    <row r="7" spans="1:16" s="62" customFormat="1" ht="18.899999999999999" customHeight="1" x14ac:dyDescent="0.3">
      <c r="A7" s="83" t="s">
        <v>286</v>
      </c>
      <c r="B7" s="69">
        <v>301</v>
      </c>
      <c r="C7" s="70">
        <v>0.99723611079999996</v>
      </c>
      <c r="D7" s="70">
        <v>1.2580336615000001</v>
      </c>
      <c r="E7" s="69">
        <v>256</v>
      </c>
      <c r="F7" s="70">
        <v>0.91884317609999999</v>
      </c>
      <c r="G7" s="70">
        <v>1.0767528538</v>
      </c>
      <c r="H7" s="69">
        <v>229</v>
      </c>
      <c r="I7" s="70">
        <v>0.83753371259999998</v>
      </c>
      <c r="J7" s="84">
        <v>0.84647197630000004</v>
      </c>
    </row>
    <row r="8" spans="1:16" s="62" customFormat="1" ht="18.899999999999999" customHeight="1" x14ac:dyDescent="0.3">
      <c r="A8" s="83" t="s">
        <v>287</v>
      </c>
      <c r="B8" s="69">
        <v>391</v>
      </c>
      <c r="C8" s="70">
        <v>0.73443102449999997</v>
      </c>
      <c r="D8" s="70">
        <v>1.1465428976000001</v>
      </c>
      <c r="E8" s="69">
        <v>382</v>
      </c>
      <c r="F8" s="70">
        <v>0.76574598260000004</v>
      </c>
      <c r="G8" s="70">
        <v>1.0177758693000001</v>
      </c>
      <c r="H8" s="69">
        <v>379</v>
      </c>
      <c r="I8" s="70">
        <v>0.8185425811</v>
      </c>
      <c r="J8" s="84">
        <v>0.93655825439999996</v>
      </c>
    </row>
    <row r="9" spans="1:16" s="62" customFormat="1" ht="18.899999999999999" customHeight="1" x14ac:dyDescent="0.3">
      <c r="A9" s="83" t="s">
        <v>288</v>
      </c>
      <c r="B9" s="69">
        <v>43</v>
      </c>
      <c r="C9" s="70">
        <v>0.53929599110000004</v>
      </c>
      <c r="D9" s="70">
        <v>1.3355039480999999</v>
      </c>
      <c r="E9" s="69">
        <v>40</v>
      </c>
      <c r="F9" s="70">
        <v>0.5684918323</v>
      </c>
      <c r="G9" s="70">
        <v>1.2268195156999999</v>
      </c>
      <c r="H9" s="69">
        <v>51</v>
      </c>
      <c r="I9" s="70">
        <v>0.7801632248</v>
      </c>
      <c r="J9" s="84">
        <v>1.3750759468</v>
      </c>
    </row>
    <row r="10" spans="1:16" s="62" customFormat="1" ht="18.899999999999999" customHeight="1" x14ac:dyDescent="0.3">
      <c r="A10" s="83" t="s">
        <v>289</v>
      </c>
      <c r="B10" s="69">
        <v>1717</v>
      </c>
      <c r="C10" s="70">
        <v>0.76617468919999998</v>
      </c>
      <c r="D10" s="70">
        <v>0.85347547989999994</v>
      </c>
      <c r="E10" s="69">
        <v>1503</v>
      </c>
      <c r="F10" s="70">
        <v>0.72057558789999998</v>
      </c>
      <c r="G10" s="70">
        <v>0.73435557890000003</v>
      </c>
      <c r="H10" s="69">
        <v>1298</v>
      </c>
      <c r="I10" s="70">
        <v>0.64691219550000001</v>
      </c>
      <c r="J10" s="84">
        <v>0.61581379700000005</v>
      </c>
    </row>
    <row r="11" spans="1:16" s="62" customFormat="1" ht="18.899999999999999" customHeight="1" x14ac:dyDescent="0.3">
      <c r="A11" s="83" t="s">
        <v>290</v>
      </c>
      <c r="B11" s="69">
        <v>843</v>
      </c>
      <c r="C11" s="70">
        <v>0.62800444170000003</v>
      </c>
      <c r="D11" s="70">
        <v>0.86024133920000001</v>
      </c>
      <c r="E11" s="69">
        <v>864</v>
      </c>
      <c r="F11" s="70">
        <v>0.6562215817</v>
      </c>
      <c r="G11" s="70">
        <v>0.82164963810000002</v>
      </c>
      <c r="H11" s="69">
        <v>836</v>
      </c>
      <c r="I11" s="70">
        <v>0.62469535220000005</v>
      </c>
      <c r="J11" s="84">
        <v>0.73037523049999997</v>
      </c>
    </row>
    <row r="12" spans="1:16" s="62" customFormat="1" ht="18.899999999999999" customHeight="1" x14ac:dyDescent="0.3">
      <c r="A12" s="83" t="s">
        <v>291</v>
      </c>
      <c r="B12" s="69">
        <v>1523</v>
      </c>
      <c r="C12" s="70">
        <v>1.2844107091000001</v>
      </c>
      <c r="D12" s="70">
        <v>1.5758038392</v>
      </c>
      <c r="E12" s="69">
        <v>1097</v>
      </c>
      <c r="F12" s="70">
        <v>1.0163141798999999</v>
      </c>
      <c r="G12" s="70">
        <v>1.1019565363999999</v>
      </c>
      <c r="H12" s="69">
        <v>902</v>
      </c>
      <c r="I12" s="70">
        <v>0.8871206693</v>
      </c>
      <c r="J12" s="84">
        <v>0.85919981629999997</v>
      </c>
    </row>
    <row r="13" spans="1:16" s="62" customFormat="1" ht="18.899999999999999" customHeight="1" x14ac:dyDescent="0.3">
      <c r="A13" s="83" t="s">
        <v>292</v>
      </c>
      <c r="B13" s="69">
        <v>517</v>
      </c>
      <c r="C13" s="70">
        <v>0.51059398919999999</v>
      </c>
      <c r="D13" s="70">
        <v>0.92233185660000006</v>
      </c>
      <c r="E13" s="69">
        <v>508</v>
      </c>
      <c r="F13" s="70">
        <v>0.52979120840000005</v>
      </c>
      <c r="G13" s="70">
        <v>0.82993900139999999</v>
      </c>
      <c r="H13" s="69">
        <v>554</v>
      </c>
      <c r="I13" s="70">
        <v>0.62028489850000001</v>
      </c>
      <c r="J13" s="84">
        <v>0.81880052999999997</v>
      </c>
    </row>
    <row r="14" spans="1:16" s="62" customFormat="1" ht="18.899999999999999" customHeight="1" x14ac:dyDescent="0.3">
      <c r="A14" s="83" t="s">
        <v>293</v>
      </c>
      <c r="B14" s="69">
        <v>435</v>
      </c>
      <c r="C14" s="70">
        <v>0.68023746669999996</v>
      </c>
      <c r="D14" s="70">
        <v>1.7937990426999999</v>
      </c>
      <c r="E14" s="69">
        <v>359</v>
      </c>
      <c r="F14" s="70">
        <v>0.62912653959999998</v>
      </c>
      <c r="G14" s="70">
        <v>1.3620279286000001</v>
      </c>
      <c r="H14" s="69">
        <v>305</v>
      </c>
      <c r="I14" s="70">
        <v>0.5758223562</v>
      </c>
      <c r="J14" s="84">
        <v>0.9859177549</v>
      </c>
    </row>
    <row r="15" spans="1:16" s="62" customFormat="1" ht="18.899999999999999" customHeight="1" x14ac:dyDescent="0.3">
      <c r="A15" s="83" t="s">
        <v>294</v>
      </c>
      <c r="B15" s="69">
        <v>127</v>
      </c>
      <c r="C15" s="70">
        <v>0.72442845259999999</v>
      </c>
      <c r="D15" s="70">
        <v>2.1669104788000002</v>
      </c>
      <c r="E15" s="69">
        <v>152</v>
      </c>
      <c r="F15" s="70">
        <v>0.96317065440000005</v>
      </c>
      <c r="G15" s="70">
        <v>2.3875716227999999</v>
      </c>
      <c r="H15" s="69">
        <v>136</v>
      </c>
      <c r="I15" s="70">
        <v>0.95141903159999996</v>
      </c>
      <c r="J15" s="84">
        <v>1.8970246975</v>
      </c>
    </row>
    <row r="16" spans="1:16" s="62" customFormat="1" ht="18.899999999999999" customHeight="1" x14ac:dyDescent="0.3">
      <c r="A16" s="83" t="s">
        <v>295</v>
      </c>
      <c r="B16" s="69">
        <v>14210</v>
      </c>
      <c r="C16" s="70">
        <v>0.68657460830000006</v>
      </c>
      <c r="D16" s="70">
        <v>0.97621210059999997</v>
      </c>
      <c r="E16" s="69">
        <v>14215</v>
      </c>
      <c r="F16" s="70">
        <v>0.70966934000000004</v>
      </c>
      <c r="G16" s="70">
        <v>0.89443261380000005</v>
      </c>
      <c r="H16" s="69">
        <v>12140</v>
      </c>
      <c r="I16" s="70">
        <v>0.60016814979999999</v>
      </c>
      <c r="J16" s="84">
        <v>0.68336719560000003</v>
      </c>
    </row>
    <row r="17" spans="1:10" s="62" customFormat="1" ht="18.899999999999999" customHeight="1" x14ac:dyDescent="0.3">
      <c r="A17" s="83" t="s">
        <v>296</v>
      </c>
      <c r="B17" s="69">
        <v>19</v>
      </c>
      <c r="C17" s="70">
        <v>0.74418356949999998</v>
      </c>
      <c r="D17" s="70">
        <v>1.2499025715000001</v>
      </c>
      <c r="E17" s="69">
        <v>9</v>
      </c>
      <c r="F17" s="70">
        <v>0.35409077290000002</v>
      </c>
      <c r="G17" s="70">
        <v>0.4854154295</v>
      </c>
      <c r="H17" s="69">
        <v>13</v>
      </c>
      <c r="I17" s="70">
        <v>0.55205121850000005</v>
      </c>
      <c r="J17" s="84">
        <v>0.61101817430000005</v>
      </c>
    </row>
    <row r="18" spans="1:10" s="62" customFormat="1" ht="18.899999999999999" customHeight="1" x14ac:dyDescent="0.3">
      <c r="A18" s="85" t="s">
        <v>167</v>
      </c>
      <c r="B18" s="86">
        <v>14124</v>
      </c>
      <c r="C18" s="87">
        <v>0.68487956009999995</v>
      </c>
      <c r="D18" s="87">
        <v>0.87753837410000002</v>
      </c>
      <c r="E18" s="86">
        <v>14126</v>
      </c>
      <c r="F18" s="87">
        <v>0.70780958029999996</v>
      </c>
      <c r="G18" s="87">
        <v>0.85013570989999998</v>
      </c>
      <c r="H18" s="86">
        <v>12082</v>
      </c>
      <c r="I18" s="87">
        <v>0.59949156339999998</v>
      </c>
      <c r="J18" s="88">
        <v>0.61790609360000004</v>
      </c>
    </row>
    <row r="19" spans="1:10" s="62" customFormat="1" ht="18.899999999999999" customHeight="1" x14ac:dyDescent="0.3">
      <c r="A19" s="89" t="s">
        <v>27</v>
      </c>
      <c r="B19" s="90">
        <v>25049</v>
      </c>
      <c r="C19" s="91">
        <v>0.69759570270000004</v>
      </c>
      <c r="D19" s="91">
        <v>0.8574644494</v>
      </c>
      <c r="E19" s="90">
        <v>24177</v>
      </c>
      <c r="F19" s="91">
        <v>0.69528576190000002</v>
      </c>
      <c r="G19" s="91">
        <v>0.79434570739999999</v>
      </c>
      <c r="H19" s="90">
        <v>21747</v>
      </c>
      <c r="I19" s="91">
        <v>0.62605198080000002</v>
      </c>
      <c r="J19" s="92">
        <v>0.62605198080000002</v>
      </c>
    </row>
    <row r="20" spans="1:10" ht="18.899999999999999" customHeight="1" x14ac:dyDescent="0.25">
      <c r="A20" s="77" t="s">
        <v>416</v>
      </c>
    </row>
    <row r="22" spans="1:10" ht="15.6" x14ac:dyDescent="0.3">
      <c r="A22" s="119" t="s">
        <v>478</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475</v>
      </c>
      <c r="B1" s="61"/>
      <c r="C1" s="61"/>
      <c r="D1" s="61"/>
      <c r="E1" s="61"/>
      <c r="F1" s="61"/>
      <c r="G1" s="61"/>
      <c r="H1" s="61"/>
      <c r="I1" s="61"/>
      <c r="J1" s="61"/>
      <c r="K1" s="61"/>
      <c r="L1" s="61"/>
    </row>
    <row r="2" spans="1:16" s="62" customFormat="1" ht="18.899999999999999" customHeight="1" x14ac:dyDescent="0.3">
      <c r="A2" s="1" t="s">
        <v>468</v>
      </c>
      <c r="B2" s="63"/>
      <c r="C2" s="63"/>
      <c r="D2" s="63"/>
      <c r="E2" s="63"/>
      <c r="F2" s="63"/>
      <c r="G2" s="63"/>
      <c r="H2" s="63"/>
      <c r="I2" s="63"/>
      <c r="J2" s="63"/>
      <c r="K2" s="61"/>
      <c r="L2" s="61"/>
    </row>
    <row r="3" spans="1:16" s="66" customFormat="1" ht="54" customHeight="1" x14ac:dyDescent="0.3">
      <c r="A3" s="103" t="s">
        <v>473</v>
      </c>
      <c r="B3" s="64" t="s">
        <v>452</v>
      </c>
      <c r="C3" s="64" t="s">
        <v>458</v>
      </c>
      <c r="D3" s="64" t="s">
        <v>459</v>
      </c>
      <c r="E3" s="64" t="s">
        <v>453</v>
      </c>
      <c r="F3" s="64" t="s">
        <v>460</v>
      </c>
      <c r="G3" s="64" t="s">
        <v>461</v>
      </c>
      <c r="H3" s="64" t="s">
        <v>454</v>
      </c>
      <c r="I3" s="64" t="s">
        <v>480</v>
      </c>
      <c r="J3" s="64" t="s">
        <v>462</v>
      </c>
      <c r="O3" s="67"/>
      <c r="P3" s="67"/>
    </row>
    <row r="4" spans="1:16" s="62" customFormat="1" ht="18.899999999999999" customHeight="1" x14ac:dyDescent="0.3">
      <c r="A4" s="83" t="s">
        <v>297</v>
      </c>
      <c r="B4" s="69">
        <v>615</v>
      </c>
      <c r="C4" s="70">
        <v>0.57774276899999999</v>
      </c>
      <c r="D4" s="70">
        <v>0.7989308598</v>
      </c>
      <c r="E4" s="69">
        <v>680</v>
      </c>
      <c r="F4" s="70">
        <v>0.60621085949999998</v>
      </c>
      <c r="G4" s="70">
        <v>0.72586970930000005</v>
      </c>
      <c r="H4" s="69">
        <v>604</v>
      </c>
      <c r="I4" s="70">
        <v>0.46192912130000002</v>
      </c>
      <c r="J4" s="84">
        <v>0.52114503079999996</v>
      </c>
    </row>
    <row r="5" spans="1:16" s="62" customFormat="1" ht="18.899999999999999" customHeight="1" x14ac:dyDescent="0.3">
      <c r="A5" s="83" t="s">
        <v>298</v>
      </c>
      <c r="B5" s="69">
        <v>589</v>
      </c>
      <c r="C5" s="70">
        <v>0.63856006720000003</v>
      </c>
      <c r="D5" s="70">
        <v>0.7923038255</v>
      </c>
      <c r="E5" s="69">
        <v>637</v>
      </c>
      <c r="F5" s="70">
        <v>0.69542097619999999</v>
      </c>
      <c r="G5" s="70">
        <v>0.71590847859999995</v>
      </c>
      <c r="H5" s="69">
        <v>526</v>
      </c>
      <c r="I5" s="70">
        <v>0.58236178750000001</v>
      </c>
      <c r="J5" s="84">
        <v>0.51619086260000002</v>
      </c>
    </row>
    <row r="6" spans="1:16" s="62" customFormat="1" ht="18.899999999999999" customHeight="1" x14ac:dyDescent="0.3">
      <c r="A6" s="83" t="s">
        <v>284</v>
      </c>
      <c r="B6" s="69">
        <v>709</v>
      </c>
      <c r="C6" s="70">
        <v>0.60781964550000001</v>
      </c>
      <c r="D6" s="70">
        <v>0.70994130330000005</v>
      </c>
      <c r="E6" s="69">
        <v>715</v>
      </c>
      <c r="F6" s="70">
        <v>0.65691021449999998</v>
      </c>
      <c r="G6" s="70">
        <v>0.64602106179999996</v>
      </c>
      <c r="H6" s="69">
        <v>703</v>
      </c>
      <c r="I6" s="70">
        <v>0.66578509890000004</v>
      </c>
      <c r="J6" s="84">
        <v>0.56285704110000001</v>
      </c>
    </row>
    <row r="7" spans="1:16" s="62" customFormat="1" ht="18.899999999999999" customHeight="1" x14ac:dyDescent="0.3">
      <c r="A7" s="83" t="s">
        <v>299</v>
      </c>
      <c r="B7" s="69">
        <v>711</v>
      </c>
      <c r="C7" s="70">
        <v>0.60570537889999998</v>
      </c>
      <c r="D7" s="70">
        <v>0.83276670399999997</v>
      </c>
      <c r="E7" s="69">
        <v>774</v>
      </c>
      <c r="F7" s="70">
        <v>0.63512458559999996</v>
      </c>
      <c r="G7" s="70">
        <v>0.75909504849999998</v>
      </c>
      <c r="H7" s="69">
        <v>681</v>
      </c>
      <c r="I7" s="70">
        <v>0.53468255769999995</v>
      </c>
      <c r="J7" s="84">
        <v>0.55903593490000003</v>
      </c>
    </row>
    <row r="8" spans="1:16" s="62" customFormat="1" ht="18.899999999999999" customHeight="1" x14ac:dyDescent="0.3">
      <c r="A8" s="83" t="s">
        <v>300</v>
      </c>
      <c r="B8" s="69">
        <v>365</v>
      </c>
      <c r="C8" s="70">
        <v>0.73699530579999994</v>
      </c>
      <c r="D8" s="70">
        <v>0.90071587470000003</v>
      </c>
      <c r="E8" s="69">
        <v>339</v>
      </c>
      <c r="F8" s="70">
        <v>0.72519461330000001</v>
      </c>
      <c r="G8" s="70">
        <v>0.77370651759999998</v>
      </c>
      <c r="H8" s="69">
        <v>300</v>
      </c>
      <c r="I8" s="70">
        <v>0.67882234320000001</v>
      </c>
      <c r="J8" s="84">
        <v>0.6324577079</v>
      </c>
    </row>
    <row r="9" spans="1:16" s="62" customFormat="1" ht="18.899999999999999" customHeight="1" x14ac:dyDescent="0.3">
      <c r="A9" s="83" t="s">
        <v>301</v>
      </c>
      <c r="B9" s="69">
        <v>662</v>
      </c>
      <c r="C9" s="70">
        <v>0.57121889130000003</v>
      </c>
      <c r="D9" s="70">
        <v>0.78914208419999998</v>
      </c>
      <c r="E9" s="69">
        <v>980</v>
      </c>
      <c r="F9" s="70">
        <v>0.84408956999999996</v>
      </c>
      <c r="G9" s="70">
        <v>0.94921310550000004</v>
      </c>
      <c r="H9" s="69">
        <v>625</v>
      </c>
      <c r="I9" s="70">
        <v>0.52582734279999999</v>
      </c>
      <c r="J9" s="84">
        <v>0.49565276000000003</v>
      </c>
    </row>
    <row r="10" spans="1:16" s="62" customFormat="1" ht="18.899999999999999" customHeight="1" x14ac:dyDescent="0.3">
      <c r="A10" s="83" t="s">
        <v>302</v>
      </c>
      <c r="B10" s="69">
        <v>629</v>
      </c>
      <c r="C10" s="70">
        <v>0.75322823520000004</v>
      </c>
      <c r="D10" s="70">
        <v>0.90385324509999998</v>
      </c>
      <c r="E10" s="69">
        <v>1050</v>
      </c>
      <c r="F10" s="70">
        <v>1.3939138469000001</v>
      </c>
      <c r="G10" s="70">
        <v>1.5159914597999999</v>
      </c>
      <c r="H10" s="69">
        <v>455</v>
      </c>
      <c r="I10" s="70">
        <v>0.63705485610000001</v>
      </c>
      <c r="J10" s="84">
        <v>0.61219902780000002</v>
      </c>
    </row>
    <row r="11" spans="1:16" s="62" customFormat="1" ht="18.899999999999999" customHeight="1" x14ac:dyDescent="0.3">
      <c r="A11" s="83" t="s">
        <v>287</v>
      </c>
      <c r="B11" s="69">
        <v>660</v>
      </c>
      <c r="C11" s="70">
        <v>0.61153405230000002</v>
      </c>
      <c r="D11" s="70">
        <v>0.90848575600000003</v>
      </c>
      <c r="E11" s="69">
        <v>657</v>
      </c>
      <c r="F11" s="70">
        <v>0.61371045189999995</v>
      </c>
      <c r="G11" s="70">
        <v>0.78779592409999999</v>
      </c>
      <c r="H11" s="69">
        <v>643</v>
      </c>
      <c r="I11" s="70">
        <v>0.6003620368</v>
      </c>
      <c r="J11" s="84">
        <v>0.66368303070000001</v>
      </c>
    </row>
    <row r="12" spans="1:16" s="62" customFormat="1" ht="18.899999999999999" customHeight="1" x14ac:dyDescent="0.3">
      <c r="A12" s="83" t="s">
        <v>303</v>
      </c>
      <c r="B12" s="69">
        <v>512</v>
      </c>
      <c r="C12" s="70">
        <v>0.74397887880000002</v>
      </c>
      <c r="D12" s="70">
        <v>1.0484122554999999</v>
      </c>
      <c r="E12" s="69">
        <v>462</v>
      </c>
      <c r="F12" s="70">
        <v>0.68765086630000005</v>
      </c>
      <c r="G12" s="70">
        <v>0.81619553219999996</v>
      </c>
      <c r="H12" s="69">
        <v>412</v>
      </c>
      <c r="I12" s="70">
        <v>0.56751272779999995</v>
      </c>
      <c r="J12" s="84">
        <v>0.60787519729999995</v>
      </c>
    </row>
    <row r="13" spans="1:16" s="62" customFormat="1" ht="18.899999999999999" customHeight="1" x14ac:dyDescent="0.3">
      <c r="A13" s="83" t="s">
        <v>304</v>
      </c>
      <c r="B13" s="69">
        <v>119</v>
      </c>
      <c r="C13" s="70">
        <v>0.76851605509999998</v>
      </c>
      <c r="D13" s="70">
        <v>0.97797871120000002</v>
      </c>
      <c r="E13" s="69">
        <v>121</v>
      </c>
      <c r="F13" s="70">
        <v>0.7862538174</v>
      </c>
      <c r="G13" s="70">
        <v>0.85679689319999996</v>
      </c>
      <c r="H13" s="69">
        <v>88</v>
      </c>
      <c r="I13" s="70">
        <v>0.55933452319999999</v>
      </c>
      <c r="J13" s="84">
        <v>0.53593240259999997</v>
      </c>
    </row>
    <row r="14" spans="1:16" s="62" customFormat="1" ht="18.899999999999999" customHeight="1" x14ac:dyDescent="0.3">
      <c r="A14" s="83" t="s">
        <v>305</v>
      </c>
      <c r="B14" s="69">
        <v>982</v>
      </c>
      <c r="C14" s="70">
        <v>0.90146661159999997</v>
      </c>
      <c r="D14" s="70">
        <v>1.1150006472</v>
      </c>
      <c r="E14" s="69">
        <v>940</v>
      </c>
      <c r="F14" s="70">
        <v>0.87269907879999997</v>
      </c>
      <c r="G14" s="70">
        <v>0.99537019950000005</v>
      </c>
      <c r="H14" s="69">
        <v>779</v>
      </c>
      <c r="I14" s="70">
        <v>0.68966135620000002</v>
      </c>
      <c r="J14" s="84">
        <v>0.71412360100000005</v>
      </c>
    </row>
    <row r="15" spans="1:16" s="62" customFormat="1" ht="18.899999999999999" customHeight="1" x14ac:dyDescent="0.3">
      <c r="A15" s="83" t="s">
        <v>306</v>
      </c>
      <c r="B15" s="69">
        <v>827</v>
      </c>
      <c r="C15" s="70">
        <v>0.74522122989999995</v>
      </c>
      <c r="D15" s="70">
        <v>0.9086880718</v>
      </c>
      <c r="E15" s="69">
        <v>649</v>
      </c>
      <c r="F15" s="70">
        <v>0.61132232500000006</v>
      </c>
      <c r="G15" s="70">
        <v>0.67190820829999998</v>
      </c>
      <c r="H15" s="69">
        <v>612</v>
      </c>
      <c r="I15" s="70">
        <v>0.57114433870000003</v>
      </c>
      <c r="J15" s="84">
        <v>0.56154627479999997</v>
      </c>
    </row>
    <row r="16" spans="1:16" s="62" customFormat="1" ht="18.899999999999999" customHeight="1" x14ac:dyDescent="0.3">
      <c r="A16" s="83" t="s">
        <v>307</v>
      </c>
      <c r="B16" s="69">
        <v>463</v>
      </c>
      <c r="C16" s="70">
        <v>0.70204983610000005</v>
      </c>
      <c r="D16" s="70">
        <v>0.9089229365</v>
      </c>
      <c r="E16" s="69">
        <v>408</v>
      </c>
      <c r="F16" s="70">
        <v>0.63759557570000003</v>
      </c>
      <c r="G16" s="70">
        <v>0.77575551279999999</v>
      </c>
      <c r="H16" s="69">
        <v>327</v>
      </c>
      <c r="I16" s="70">
        <v>0.54512905919999999</v>
      </c>
      <c r="J16" s="84">
        <v>0.56747077850000005</v>
      </c>
    </row>
    <row r="17" spans="1:12" s="62" customFormat="1" ht="18.899999999999999" customHeight="1" x14ac:dyDescent="0.3">
      <c r="A17" s="83" t="s">
        <v>308</v>
      </c>
      <c r="B17" s="69">
        <v>204</v>
      </c>
      <c r="C17" s="70">
        <v>0.58960743999999998</v>
      </c>
      <c r="D17" s="70">
        <v>0.81605595040000001</v>
      </c>
      <c r="E17" s="69">
        <v>158</v>
      </c>
      <c r="F17" s="70">
        <v>0.52452363079999997</v>
      </c>
      <c r="G17" s="70">
        <v>0.56075642879999998</v>
      </c>
      <c r="H17" s="69">
        <v>183</v>
      </c>
      <c r="I17" s="70">
        <v>0.63002593360000003</v>
      </c>
      <c r="J17" s="84">
        <v>0.55872472200000001</v>
      </c>
    </row>
    <row r="18" spans="1:12" s="62" customFormat="1" ht="18.899999999999999" customHeight="1" x14ac:dyDescent="0.3">
      <c r="A18" s="83" t="s">
        <v>309</v>
      </c>
      <c r="B18" s="69">
        <v>549</v>
      </c>
      <c r="C18" s="70">
        <v>0.6178675924</v>
      </c>
      <c r="D18" s="70">
        <v>0.89645289130000005</v>
      </c>
      <c r="E18" s="69">
        <v>528</v>
      </c>
      <c r="F18" s="70">
        <v>0.63009930349999999</v>
      </c>
      <c r="G18" s="70">
        <v>0.74430201600000001</v>
      </c>
      <c r="H18" s="69">
        <v>538</v>
      </c>
      <c r="I18" s="70">
        <v>0.62910186300000004</v>
      </c>
      <c r="J18" s="84">
        <v>0.65032279719999997</v>
      </c>
    </row>
    <row r="19" spans="1:12" s="62" customFormat="1" ht="18.899999999999999" customHeight="1" x14ac:dyDescent="0.3">
      <c r="A19" s="83" t="s">
        <v>310</v>
      </c>
      <c r="B19" s="69">
        <v>1096</v>
      </c>
      <c r="C19" s="70">
        <v>0.88142893529999999</v>
      </c>
      <c r="D19" s="70">
        <v>0.93709889560000004</v>
      </c>
      <c r="E19" s="69">
        <v>993</v>
      </c>
      <c r="F19" s="70">
        <v>0.8299165047</v>
      </c>
      <c r="G19" s="70">
        <v>0.78103614040000002</v>
      </c>
      <c r="H19" s="69">
        <v>824</v>
      </c>
      <c r="I19" s="70">
        <v>0.71188592780000004</v>
      </c>
      <c r="J19" s="84">
        <v>0.60690997099999999</v>
      </c>
    </row>
    <row r="20" spans="1:12" s="62" customFormat="1" ht="18.899999999999999" customHeight="1" x14ac:dyDescent="0.3">
      <c r="A20" s="83" t="s">
        <v>311</v>
      </c>
      <c r="B20" s="69">
        <v>345</v>
      </c>
      <c r="C20" s="70">
        <v>0.64047856920000001</v>
      </c>
      <c r="D20" s="70">
        <v>1.0476488983000001</v>
      </c>
      <c r="E20" s="69">
        <v>302</v>
      </c>
      <c r="F20" s="70">
        <v>0.59766286020000003</v>
      </c>
      <c r="G20" s="70">
        <v>0.87256251890000003</v>
      </c>
      <c r="H20" s="69">
        <v>260</v>
      </c>
      <c r="I20" s="70">
        <v>0.53188070629999995</v>
      </c>
      <c r="J20" s="84">
        <v>0.67547733769999996</v>
      </c>
    </row>
    <row r="21" spans="1:12" s="62" customFormat="1" ht="18.899999999999999" customHeight="1" x14ac:dyDescent="0.3">
      <c r="A21" s="83" t="s">
        <v>312</v>
      </c>
      <c r="B21" s="69">
        <v>260</v>
      </c>
      <c r="C21" s="70">
        <v>0.48998081339999999</v>
      </c>
      <c r="D21" s="70">
        <v>0.7719393027</v>
      </c>
      <c r="E21" s="69">
        <v>292</v>
      </c>
      <c r="F21" s="70">
        <v>0.58091606409999996</v>
      </c>
      <c r="G21" s="70">
        <v>0.73723167830000003</v>
      </c>
      <c r="H21" s="69">
        <v>264</v>
      </c>
      <c r="I21" s="70">
        <v>0.4962269171</v>
      </c>
      <c r="J21" s="84">
        <v>0.55675494930000002</v>
      </c>
    </row>
    <row r="22" spans="1:12" s="62" customFormat="1" ht="18.899999999999999" customHeight="1" x14ac:dyDescent="0.3">
      <c r="A22" s="83" t="s">
        <v>313</v>
      </c>
      <c r="B22" s="69">
        <v>342</v>
      </c>
      <c r="C22" s="70">
        <v>0.85361605029999998</v>
      </c>
      <c r="D22" s="70">
        <v>1.2526722155000001</v>
      </c>
      <c r="E22" s="69">
        <v>265</v>
      </c>
      <c r="F22" s="70">
        <v>0.70982249330000002</v>
      </c>
      <c r="G22" s="70">
        <v>0.92393064599999997</v>
      </c>
      <c r="H22" s="69">
        <v>221</v>
      </c>
      <c r="I22" s="70">
        <v>0.54922586819999997</v>
      </c>
      <c r="J22" s="84">
        <v>0.67465964460000005</v>
      </c>
    </row>
    <row r="23" spans="1:12" s="62" customFormat="1" ht="18.899999999999999" customHeight="1" x14ac:dyDescent="0.3">
      <c r="A23" s="83" t="s">
        <v>314</v>
      </c>
      <c r="B23" s="69">
        <v>763</v>
      </c>
      <c r="C23" s="70">
        <v>0.74692415059999995</v>
      </c>
      <c r="D23" s="70">
        <v>0.84458897889999995</v>
      </c>
      <c r="E23" s="69">
        <v>642</v>
      </c>
      <c r="F23" s="70">
        <v>0.66135813590000003</v>
      </c>
      <c r="G23" s="70">
        <v>0.65511549650000001</v>
      </c>
      <c r="H23" s="69">
        <v>697</v>
      </c>
      <c r="I23" s="70">
        <v>0.74685256600000005</v>
      </c>
      <c r="J23" s="84">
        <v>0.66157598299999998</v>
      </c>
    </row>
    <row r="24" spans="1:12" s="62" customFormat="1" ht="18.899999999999999" customHeight="1" x14ac:dyDescent="0.3">
      <c r="A24" s="83" t="s">
        <v>315</v>
      </c>
      <c r="B24" s="69">
        <v>636</v>
      </c>
      <c r="C24" s="70">
        <v>0.75193843859999998</v>
      </c>
      <c r="D24" s="70">
        <v>0.86676346479999999</v>
      </c>
      <c r="E24" s="69">
        <v>508</v>
      </c>
      <c r="F24" s="70">
        <v>0.63118507820000003</v>
      </c>
      <c r="G24" s="70">
        <v>0.66902382059999999</v>
      </c>
      <c r="H24" s="69">
        <v>581</v>
      </c>
      <c r="I24" s="70">
        <v>0.73902201649999999</v>
      </c>
      <c r="J24" s="84">
        <v>0.72596792899999996</v>
      </c>
    </row>
    <row r="25" spans="1:12" s="62" customFormat="1" ht="18.899999999999999" customHeight="1" x14ac:dyDescent="0.3">
      <c r="A25" s="83" t="s">
        <v>296</v>
      </c>
      <c r="B25" s="69">
        <v>19</v>
      </c>
      <c r="C25" s="70">
        <v>0.74418356949999998</v>
      </c>
      <c r="D25" s="70">
        <v>1.2499025715000001</v>
      </c>
      <c r="E25" s="69">
        <v>9</v>
      </c>
      <c r="F25" s="70">
        <v>0.35409077290000002</v>
      </c>
      <c r="G25" s="70">
        <v>0.4854154295</v>
      </c>
      <c r="H25" s="69">
        <v>13</v>
      </c>
      <c r="I25" s="70">
        <v>0.55205121850000005</v>
      </c>
      <c r="J25" s="84">
        <v>0.61101817430000005</v>
      </c>
    </row>
    <row r="26" spans="1:12" s="62" customFormat="1" ht="18.899999999999999" customHeight="1" x14ac:dyDescent="0.3">
      <c r="A26" s="83" t="s">
        <v>316</v>
      </c>
      <c r="B26" s="69">
        <v>543</v>
      </c>
      <c r="C26" s="70">
        <v>0.48758478869999999</v>
      </c>
      <c r="D26" s="70">
        <v>0.70801995829999997</v>
      </c>
      <c r="E26" s="69">
        <v>581</v>
      </c>
      <c r="F26" s="70">
        <v>0.55073069460000001</v>
      </c>
      <c r="G26" s="70">
        <v>0.71089629200000004</v>
      </c>
      <c r="H26" s="69">
        <v>534</v>
      </c>
      <c r="I26" s="70">
        <v>0.51057534000000004</v>
      </c>
      <c r="J26" s="84">
        <v>0.5875824234</v>
      </c>
    </row>
    <row r="27" spans="1:12" s="62" customFormat="1" ht="18.899999999999999" customHeight="1" x14ac:dyDescent="0.3">
      <c r="A27" s="83" t="s">
        <v>317</v>
      </c>
      <c r="B27" s="69">
        <v>590</v>
      </c>
      <c r="C27" s="70">
        <v>0.66511395719999999</v>
      </c>
      <c r="D27" s="70">
        <v>0.93861427409999998</v>
      </c>
      <c r="E27" s="69">
        <v>587</v>
      </c>
      <c r="F27" s="70">
        <v>0.69561250129999996</v>
      </c>
      <c r="G27" s="70">
        <v>0.88912063259999996</v>
      </c>
      <c r="H27" s="69">
        <v>492</v>
      </c>
      <c r="I27" s="70">
        <v>0.59940390539999999</v>
      </c>
      <c r="J27" s="84">
        <v>0.68994365810000002</v>
      </c>
    </row>
    <row r="28" spans="1:12" s="62" customFormat="1" ht="18.899999999999999" customHeight="1" x14ac:dyDescent="0.3">
      <c r="A28" s="83" t="s">
        <v>318</v>
      </c>
      <c r="B28" s="69">
        <v>633</v>
      </c>
      <c r="C28" s="70">
        <v>0.79427505210000005</v>
      </c>
      <c r="D28" s="70">
        <v>1.1681663634999999</v>
      </c>
      <c r="E28" s="69">
        <v>550</v>
      </c>
      <c r="F28" s="70">
        <v>0.72844213920000001</v>
      </c>
      <c r="G28" s="70">
        <v>0.97860335880000004</v>
      </c>
      <c r="H28" s="69">
        <v>478</v>
      </c>
      <c r="I28" s="70">
        <v>0.59828759629999995</v>
      </c>
      <c r="J28" s="84">
        <v>0.74938393430000005</v>
      </c>
    </row>
    <row r="29" spans="1:12" s="62" customFormat="1" ht="18.899999999999999" customHeight="1" x14ac:dyDescent="0.3">
      <c r="A29" s="83" t="s">
        <v>319</v>
      </c>
      <c r="B29" s="69">
        <v>301</v>
      </c>
      <c r="C29" s="70">
        <v>0.77804709930000004</v>
      </c>
      <c r="D29" s="70">
        <v>1.1540920374999999</v>
      </c>
      <c r="E29" s="69">
        <v>299</v>
      </c>
      <c r="F29" s="70">
        <v>0.77858442319999999</v>
      </c>
      <c r="G29" s="70">
        <v>1.0724262045999999</v>
      </c>
      <c r="H29" s="69">
        <v>242</v>
      </c>
      <c r="I29" s="70">
        <v>0.63952274210000004</v>
      </c>
      <c r="J29" s="84">
        <v>0.79606828429999998</v>
      </c>
    </row>
    <row r="30" spans="1:12" ht="18.899999999999999" customHeight="1" x14ac:dyDescent="0.25">
      <c r="A30" s="85" t="s">
        <v>167</v>
      </c>
      <c r="B30" s="86">
        <v>14124</v>
      </c>
      <c r="C30" s="87">
        <v>0.68487956009999995</v>
      </c>
      <c r="D30" s="87">
        <v>0.87753837410000002</v>
      </c>
      <c r="E30" s="86">
        <v>14126</v>
      </c>
      <c r="F30" s="87">
        <v>0.70780958029999996</v>
      </c>
      <c r="G30" s="87">
        <v>0.85013570989999998</v>
      </c>
      <c r="H30" s="86">
        <v>12082</v>
      </c>
      <c r="I30" s="87">
        <v>0.59949156339999998</v>
      </c>
      <c r="J30" s="88">
        <v>0.61790609360000004</v>
      </c>
    </row>
    <row r="31" spans="1:12" ht="18.899999999999999" customHeight="1" x14ac:dyDescent="0.25">
      <c r="A31" s="89" t="s">
        <v>27</v>
      </c>
      <c r="B31" s="90">
        <v>25049</v>
      </c>
      <c r="C31" s="91">
        <v>0.69759570270000004</v>
      </c>
      <c r="D31" s="91">
        <v>0.8574644494</v>
      </c>
      <c r="E31" s="90">
        <v>24177</v>
      </c>
      <c r="F31" s="91">
        <v>0.69528576190000002</v>
      </c>
      <c r="G31" s="91">
        <v>0.79434570739999999</v>
      </c>
      <c r="H31" s="90">
        <v>21747</v>
      </c>
      <c r="I31" s="91">
        <v>0.62605198080000002</v>
      </c>
      <c r="J31" s="92">
        <v>0.62605198080000002</v>
      </c>
      <c r="K31" s="93"/>
      <c r="L31" s="93"/>
    </row>
    <row r="32" spans="1:12" ht="18.899999999999999" customHeight="1" x14ac:dyDescent="0.25">
      <c r="A32" s="77" t="s">
        <v>416</v>
      </c>
    </row>
    <row r="33" spans="1:16" s="66" customFormat="1" ht="18.899999999999999" customHeight="1" x14ac:dyDescent="0.3">
      <c r="A33" s="62"/>
      <c r="B33" s="78"/>
      <c r="C33" s="79"/>
      <c r="D33" s="79"/>
      <c r="E33" s="79"/>
      <c r="F33" s="79"/>
      <c r="G33" s="79"/>
      <c r="H33" s="78"/>
      <c r="I33" s="79"/>
      <c r="J33" s="79"/>
      <c r="O33" s="60"/>
      <c r="P33" s="60"/>
    </row>
    <row r="34" spans="1:16" ht="15.6" x14ac:dyDescent="0.3">
      <c r="A34" s="119" t="s">
        <v>478</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464</v>
      </c>
      <c r="B1" s="61"/>
      <c r="C1" s="61"/>
      <c r="D1" s="61"/>
      <c r="E1" s="61"/>
      <c r="F1" s="61"/>
      <c r="G1" s="61"/>
      <c r="H1" s="61"/>
      <c r="I1" s="61"/>
      <c r="J1" s="61"/>
    </row>
    <row r="2" spans="1:16" s="62" customFormat="1" ht="18.899999999999999" customHeight="1" x14ac:dyDescent="0.3">
      <c r="A2" s="1" t="s">
        <v>468</v>
      </c>
      <c r="B2" s="63"/>
      <c r="C2" s="63"/>
      <c r="D2" s="63"/>
      <c r="E2" s="63"/>
      <c r="F2" s="63"/>
      <c r="G2" s="63"/>
      <c r="H2" s="63"/>
      <c r="I2" s="63"/>
      <c r="J2" s="63"/>
    </row>
    <row r="3" spans="1:16" s="66" customFormat="1" ht="54" customHeight="1" x14ac:dyDescent="0.3">
      <c r="A3" s="103" t="s">
        <v>474</v>
      </c>
      <c r="B3" s="64" t="s">
        <v>452</v>
      </c>
      <c r="C3" s="64" t="s">
        <v>458</v>
      </c>
      <c r="D3" s="64" t="s">
        <v>459</v>
      </c>
      <c r="E3" s="64" t="s">
        <v>453</v>
      </c>
      <c r="F3" s="64" t="s">
        <v>460</v>
      </c>
      <c r="G3" s="64" t="s">
        <v>461</v>
      </c>
      <c r="H3" s="64" t="s">
        <v>454</v>
      </c>
      <c r="I3" s="64" t="s">
        <v>480</v>
      </c>
      <c r="J3" s="64" t="s">
        <v>462</v>
      </c>
      <c r="O3" s="67"/>
      <c r="P3" s="67"/>
    </row>
    <row r="4" spans="1:16" s="62" customFormat="1" ht="18.899999999999999" customHeight="1" x14ac:dyDescent="0.3">
      <c r="A4" s="83" t="s">
        <v>320</v>
      </c>
      <c r="B4" s="69">
        <v>85</v>
      </c>
      <c r="C4" s="70">
        <v>0.45244418689999999</v>
      </c>
      <c r="D4" s="70">
        <v>0.70630569840000001</v>
      </c>
      <c r="E4" s="69">
        <v>103</v>
      </c>
      <c r="F4" s="70">
        <v>0.52219053650000002</v>
      </c>
      <c r="G4" s="70">
        <v>0.67341153450000002</v>
      </c>
      <c r="H4" s="69">
        <v>121</v>
      </c>
      <c r="I4" s="70">
        <v>0.56967641199999997</v>
      </c>
      <c r="J4" s="84">
        <v>0.637258467</v>
      </c>
    </row>
    <row r="5" spans="1:16" s="62" customFormat="1" ht="18.899999999999999" customHeight="1" x14ac:dyDescent="0.3">
      <c r="A5" s="83" t="s">
        <v>341</v>
      </c>
      <c r="B5" s="69">
        <v>107</v>
      </c>
      <c r="C5" s="70">
        <v>0.51620743229999999</v>
      </c>
      <c r="D5" s="70">
        <v>0.74197979449999996</v>
      </c>
      <c r="E5" s="69">
        <v>84</v>
      </c>
      <c r="F5" s="70">
        <v>0.40737802470000001</v>
      </c>
      <c r="G5" s="70">
        <v>0.49484456599999999</v>
      </c>
      <c r="H5" s="69">
        <v>115</v>
      </c>
      <c r="I5" s="70">
        <v>0.53930327619999996</v>
      </c>
      <c r="J5" s="84">
        <v>0.5611205413</v>
      </c>
    </row>
    <row r="6" spans="1:16" s="62" customFormat="1" ht="18.899999999999999" customHeight="1" x14ac:dyDescent="0.3">
      <c r="A6" s="83" t="s">
        <v>321</v>
      </c>
      <c r="B6" s="69">
        <v>106</v>
      </c>
      <c r="C6" s="70">
        <v>0.43206607180000001</v>
      </c>
      <c r="D6" s="70">
        <v>0.74556895840000004</v>
      </c>
      <c r="E6" s="69">
        <v>99</v>
      </c>
      <c r="F6" s="70">
        <v>0.39364784110000001</v>
      </c>
      <c r="G6" s="70">
        <v>0.56934025420000001</v>
      </c>
      <c r="H6" s="69">
        <v>125</v>
      </c>
      <c r="I6" s="70">
        <v>0.50959516540000005</v>
      </c>
      <c r="J6" s="84">
        <v>0.63306271970000005</v>
      </c>
    </row>
    <row r="7" spans="1:16" s="62" customFormat="1" ht="18.899999999999999" customHeight="1" x14ac:dyDescent="0.3">
      <c r="A7" s="83" t="s">
        <v>336</v>
      </c>
      <c r="B7" s="69">
        <v>37</v>
      </c>
      <c r="C7" s="70">
        <v>0.58415590260000005</v>
      </c>
      <c r="D7" s="70">
        <v>0.69507603969999998</v>
      </c>
      <c r="E7" s="69">
        <v>37</v>
      </c>
      <c r="F7" s="70">
        <v>0.65005923320000003</v>
      </c>
      <c r="G7" s="70">
        <v>0.69482638210000003</v>
      </c>
      <c r="H7" s="69">
        <v>40</v>
      </c>
      <c r="I7" s="70">
        <v>0.75571625499999995</v>
      </c>
      <c r="J7" s="84">
        <v>0.7097580886</v>
      </c>
    </row>
    <row r="8" spans="1:16" s="62" customFormat="1" ht="18.899999999999999" customHeight="1" x14ac:dyDescent="0.3">
      <c r="A8" s="83" t="s">
        <v>322</v>
      </c>
      <c r="B8" s="69">
        <v>141</v>
      </c>
      <c r="C8" s="70">
        <v>0.48437805410000001</v>
      </c>
      <c r="D8" s="70">
        <v>0.78930428789999996</v>
      </c>
      <c r="E8" s="69">
        <v>98</v>
      </c>
      <c r="F8" s="70">
        <v>0.3309470632</v>
      </c>
      <c r="G8" s="70">
        <v>0.46433857470000001</v>
      </c>
      <c r="H8" s="69">
        <v>148</v>
      </c>
      <c r="I8" s="70">
        <v>0.44241825200000001</v>
      </c>
      <c r="J8" s="84">
        <v>0.56098019379999997</v>
      </c>
    </row>
    <row r="9" spans="1:16" s="62" customFormat="1" ht="18.899999999999999" customHeight="1" x14ac:dyDescent="0.3">
      <c r="A9" s="83" t="s">
        <v>337</v>
      </c>
      <c r="B9" s="69">
        <v>134</v>
      </c>
      <c r="C9" s="70">
        <v>0.50441731889999997</v>
      </c>
      <c r="D9" s="70">
        <v>0.83518754340000001</v>
      </c>
      <c r="E9" s="69">
        <v>144</v>
      </c>
      <c r="F9" s="70">
        <v>0.48391538119999999</v>
      </c>
      <c r="G9" s="70">
        <v>0.70496000640000001</v>
      </c>
      <c r="H9" s="69">
        <v>175</v>
      </c>
      <c r="I9" s="70">
        <v>0.50367340679999995</v>
      </c>
      <c r="J9" s="84">
        <v>0.61851644969999997</v>
      </c>
    </row>
    <row r="10" spans="1:16" s="62" customFormat="1" ht="18.899999999999999" customHeight="1" x14ac:dyDescent="0.3">
      <c r="A10" s="83" t="s">
        <v>323</v>
      </c>
      <c r="B10" s="69">
        <v>98</v>
      </c>
      <c r="C10" s="70">
        <v>0.38563405499999998</v>
      </c>
      <c r="D10" s="70">
        <v>0.49987387750000001</v>
      </c>
      <c r="E10" s="69">
        <v>134</v>
      </c>
      <c r="F10" s="70">
        <v>0.55662613780000003</v>
      </c>
      <c r="G10" s="70">
        <v>0.62710003410000004</v>
      </c>
      <c r="H10" s="69">
        <v>148</v>
      </c>
      <c r="I10" s="70">
        <v>0.64037031720000004</v>
      </c>
      <c r="J10" s="84">
        <v>0.65493943880000005</v>
      </c>
    </row>
    <row r="11" spans="1:16" s="62" customFormat="1" ht="18.899999999999999" customHeight="1" x14ac:dyDescent="0.3">
      <c r="A11" s="83" t="s">
        <v>324</v>
      </c>
      <c r="B11" s="69">
        <v>42</v>
      </c>
      <c r="C11" s="70">
        <v>0.31692895380000002</v>
      </c>
      <c r="D11" s="70">
        <v>0.54948327370000005</v>
      </c>
      <c r="E11" s="69">
        <v>40</v>
      </c>
      <c r="F11" s="70">
        <v>0.30388315069999999</v>
      </c>
      <c r="G11" s="70">
        <v>0.44433927880000001</v>
      </c>
      <c r="H11" s="69">
        <v>45</v>
      </c>
      <c r="I11" s="70">
        <v>0.33935511159999998</v>
      </c>
      <c r="J11" s="84">
        <v>0.45229976500000002</v>
      </c>
    </row>
    <row r="12" spans="1:16" s="62" customFormat="1" ht="18.899999999999999" customHeight="1" x14ac:dyDescent="0.3">
      <c r="A12" s="83" t="s">
        <v>204</v>
      </c>
      <c r="B12" s="69">
        <v>75</v>
      </c>
      <c r="C12" s="70">
        <v>0.61270701080000001</v>
      </c>
      <c r="D12" s="70">
        <v>0.75779239539999999</v>
      </c>
      <c r="E12" s="69">
        <v>83</v>
      </c>
      <c r="F12" s="70">
        <v>0.72965574749999995</v>
      </c>
      <c r="G12" s="70">
        <v>0.79786204140000005</v>
      </c>
      <c r="H12" s="69">
        <v>73</v>
      </c>
      <c r="I12" s="70">
        <v>0.67147694229999999</v>
      </c>
      <c r="J12" s="84">
        <v>0.63882914150000003</v>
      </c>
    </row>
    <row r="13" spans="1:16" s="62" customFormat="1" ht="18.899999999999999" customHeight="1" x14ac:dyDescent="0.3">
      <c r="A13" s="83" t="s">
        <v>325</v>
      </c>
      <c r="B13" s="69">
        <v>136</v>
      </c>
      <c r="C13" s="70">
        <v>0.61160054239999995</v>
      </c>
      <c r="D13" s="70">
        <v>0.72641382229999996</v>
      </c>
      <c r="E13" s="69">
        <v>165</v>
      </c>
      <c r="F13" s="70">
        <v>0.69032855420000006</v>
      </c>
      <c r="G13" s="70">
        <v>0.74187600450000002</v>
      </c>
      <c r="H13" s="69">
        <v>163</v>
      </c>
      <c r="I13" s="70">
        <v>0.63778776059999998</v>
      </c>
      <c r="J13" s="84">
        <v>0.61571167810000005</v>
      </c>
    </row>
    <row r="14" spans="1:16" s="62" customFormat="1" ht="18.899999999999999" customHeight="1" x14ac:dyDescent="0.3">
      <c r="A14" s="83" t="s">
        <v>338</v>
      </c>
      <c r="B14" s="69">
        <v>148</v>
      </c>
      <c r="C14" s="70">
        <v>0.54626379420000004</v>
      </c>
      <c r="D14" s="70">
        <v>0.72283638920000004</v>
      </c>
      <c r="E14" s="69">
        <v>146</v>
      </c>
      <c r="F14" s="70">
        <v>0.51116386140000003</v>
      </c>
      <c r="G14" s="70">
        <v>0.5982904013</v>
      </c>
      <c r="H14" s="69">
        <v>176</v>
      </c>
      <c r="I14" s="70">
        <v>0.51847979820000001</v>
      </c>
      <c r="J14" s="84">
        <v>0.55778890540000003</v>
      </c>
    </row>
    <row r="15" spans="1:16" s="62" customFormat="1" ht="18.899999999999999" customHeight="1" x14ac:dyDescent="0.3">
      <c r="A15" s="83" t="s">
        <v>326</v>
      </c>
      <c r="B15" s="69">
        <v>235</v>
      </c>
      <c r="C15" s="70">
        <v>0.52789083250000002</v>
      </c>
      <c r="D15" s="70">
        <v>0.73910807460000005</v>
      </c>
      <c r="E15" s="69">
        <v>235</v>
      </c>
      <c r="F15" s="70">
        <v>0.45950645870000001</v>
      </c>
      <c r="G15" s="70">
        <v>0.59269364800000002</v>
      </c>
      <c r="H15" s="69">
        <v>261</v>
      </c>
      <c r="I15" s="70">
        <v>0.53223296009999999</v>
      </c>
      <c r="J15" s="84">
        <v>0.57165464330000004</v>
      </c>
    </row>
    <row r="16" spans="1:16" s="62" customFormat="1" ht="18.899999999999999" customHeight="1" x14ac:dyDescent="0.3">
      <c r="A16" s="83" t="s">
        <v>339</v>
      </c>
      <c r="B16" s="69">
        <v>70</v>
      </c>
      <c r="C16" s="70">
        <v>0.56369602510000005</v>
      </c>
      <c r="D16" s="70">
        <v>0.7201175004</v>
      </c>
      <c r="E16" s="69">
        <v>56</v>
      </c>
      <c r="F16" s="70">
        <v>0.46087412220000001</v>
      </c>
      <c r="G16" s="70">
        <v>0.50017261589999995</v>
      </c>
      <c r="H16" s="69">
        <v>77</v>
      </c>
      <c r="I16" s="70">
        <v>0.63948849720000001</v>
      </c>
      <c r="J16" s="84">
        <v>0.61279536209999996</v>
      </c>
    </row>
    <row r="17" spans="1:16" s="62" customFormat="1" ht="18.899999999999999" customHeight="1" x14ac:dyDescent="0.3">
      <c r="A17" s="83" t="s">
        <v>327</v>
      </c>
      <c r="B17" s="69">
        <v>42</v>
      </c>
      <c r="C17" s="70">
        <v>0.48756683029999998</v>
      </c>
      <c r="D17" s="70">
        <v>0.56150504919999999</v>
      </c>
      <c r="E17" s="69">
        <v>60</v>
      </c>
      <c r="F17" s="70">
        <v>0.75372533850000001</v>
      </c>
      <c r="G17" s="70">
        <v>0.74146199450000005</v>
      </c>
      <c r="H17" s="69">
        <v>50</v>
      </c>
      <c r="I17" s="70">
        <v>0.66595501319999995</v>
      </c>
      <c r="J17" s="84">
        <v>0.60172719529999996</v>
      </c>
    </row>
    <row r="18" spans="1:16" s="62" customFormat="1" ht="18.899999999999999" customHeight="1" x14ac:dyDescent="0.3">
      <c r="A18" s="83" t="s">
        <v>328</v>
      </c>
      <c r="B18" s="69">
        <v>145</v>
      </c>
      <c r="C18" s="70">
        <v>0.88394371159999996</v>
      </c>
      <c r="D18" s="70">
        <v>0.92579292150000003</v>
      </c>
      <c r="E18" s="69">
        <v>119</v>
      </c>
      <c r="F18" s="70">
        <v>0.73970824359999998</v>
      </c>
      <c r="G18" s="70">
        <v>0.67520026730000005</v>
      </c>
      <c r="H18" s="69">
        <v>96</v>
      </c>
      <c r="I18" s="70">
        <v>0.6338770225</v>
      </c>
      <c r="J18" s="84">
        <v>0.505549637</v>
      </c>
    </row>
    <row r="19" spans="1:16" s="62" customFormat="1" ht="18.899999999999999" customHeight="1" x14ac:dyDescent="0.3">
      <c r="A19" s="83" t="s">
        <v>329</v>
      </c>
      <c r="B19" s="69">
        <v>101</v>
      </c>
      <c r="C19" s="70">
        <v>0.8537963422</v>
      </c>
      <c r="D19" s="70">
        <v>0.84981767990000001</v>
      </c>
      <c r="E19" s="69">
        <v>94</v>
      </c>
      <c r="F19" s="70">
        <v>0.81352283810000003</v>
      </c>
      <c r="G19" s="70">
        <v>0.71899572239999998</v>
      </c>
      <c r="H19" s="69">
        <v>88</v>
      </c>
      <c r="I19" s="70">
        <v>0.74916091289999998</v>
      </c>
      <c r="J19" s="84">
        <v>0.59794510140000001</v>
      </c>
    </row>
    <row r="20" spans="1:16" s="62" customFormat="1" ht="18.899999999999999" customHeight="1" x14ac:dyDescent="0.3">
      <c r="A20" s="83" t="s">
        <v>330</v>
      </c>
      <c r="B20" s="69">
        <v>85</v>
      </c>
      <c r="C20" s="70">
        <v>0.60699468729999995</v>
      </c>
      <c r="D20" s="70">
        <v>0.76832398499999999</v>
      </c>
      <c r="E20" s="69">
        <v>63</v>
      </c>
      <c r="F20" s="70">
        <v>0.46649087700000003</v>
      </c>
      <c r="G20" s="70">
        <v>0.5276058052</v>
      </c>
      <c r="H20" s="69">
        <v>70</v>
      </c>
      <c r="I20" s="70">
        <v>0.53852354769999999</v>
      </c>
      <c r="J20" s="84">
        <v>0.53243120889999995</v>
      </c>
    </row>
    <row r="21" spans="1:16" s="62" customFormat="1" ht="18.899999999999999" customHeight="1" x14ac:dyDescent="0.3">
      <c r="A21" s="83" t="s">
        <v>331</v>
      </c>
      <c r="B21" s="69">
        <v>88</v>
      </c>
      <c r="C21" s="70">
        <v>0.65032286139999995</v>
      </c>
      <c r="D21" s="70">
        <v>0.80648571420000004</v>
      </c>
      <c r="E21" s="69">
        <v>88</v>
      </c>
      <c r="F21" s="70">
        <v>0.69849519859999998</v>
      </c>
      <c r="G21" s="70">
        <v>0.76165929330000004</v>
      </c>
      <c r="H21" s="69">
        <v>55</v>
      </c>
      <c r="I21" s="70">
        <v>0.4654692896</v>
      </c>
      <c r="J21" s="84">
        <v>0.4333432465</v>
      </c>
    </row>
    <row r="22" spans="1:16" s="62" customFormat="1" ht="18.899999999999999" customHeight="1" x14ac:dyDescent="0.3">
      <c r="A22" s="83" t="s">
        <v>340</v>
      </c>
      <c r="B22" s="69">
        <v>168</v>
      </c>
      <c r="C22" s="70">
        <v>0.67662677439999996</v>
      </c>
      <c r="D22" s="70">
        <v>0.7214185582</v>
      </c>
      <c r="E22" s="69">
        <v>143</v>
      </c>
      <c r="F22" s="70">
        <v>0.63058076669999996</v>
      </c>
      <c r="G22" s="70">
        <v>0.59009441460000001</v>
      </c>
      <c r="H22" s="69">
        <v>165</v>
      </c>
      <c r="I22" s="70">
        <v>0.75370551949999998</v>
      </c>
      <c r="J22" s="84">
        <v>0.64083713149999999</v>
      </c>
    </row>
    <row r="23" spans="1:16" s="62" customFormat="1" ht="18.899999999999999" customHeight="1" x14ac:dyDescent="0.3">
      <c r="A23" s="83" t="s">
        <v>332</v>
      </c>
      <c r="B23" s="69">
        <v>170</v>
      </c>
      <c r="C23" s="70">
        <v>0.53139506199999997</v>
      </c>
      <c r="D23" s="70">
        <v>0.68110837349999998</v>
      </c>
      <c r="E23" s="69">
        <v>149</v>
      </c>
      <c r="F23" s="70">
        <v>0.4291466826</v>
      </c>
      <c r="G23" s="70">
        <v>0.51619203049999995</v>
      </c>
      <c r="H23" s="69">
        <v>194</v>
      </c>
      <c r="I23" s="70">
        <v>0.51340533840000002</v>
      </c>
      <c r="J23" s="84">
        <v>0.56387985760000003</v>
      </c>
    </row>
    <row r="24" spans="1:16" s="62" customFormat="1" ht="18.899999999999999" customHeight="1" x14ac:dyDescent="0.3">
      <c r="A24" s="83" t="s">
        <v>333</v>
      </c>
      <c r="B24" s="69">
        <v>157</v>
      </c>
      <c r="C24" s="70">
        <v>0.7335053788</v>
      </c>
      <c r="D24" s="70">
        <v>1.0066994894000001</v>
      </c>
      <c r="E24" s="69">
        <v>127</v>
      </c>
      <c r="F24" s="70">
        <v>0.65597970510000003</v>
      </c>
      <c r="G24" s="70">
        <v>0.79503101679999999</v>
      </c>
      <c r="H24" s="69">
        <v>135</v>
      </c>
      <c r="I24" s="70">
        <v>0.73896215239999996</v>
      </c>
      <c r="J24" s="84">
        <v>0.78877126480000004</v>
      </c>
    </row>
    <row r="25" spans="1:16" s="62" customFormat="1" ht="18.899999999999999" customHeight="1" x14ac:dyDescent="0.3">
      <c r="A25" s="83" t="s">
        <v>334</v>
      </c>
      <c r="B25" s="69">
        <v>331</v>
      </c>
      <c r="C25" s="70">
        <v>0.77558755899999998</v>
      </c>
      <c r="D25" s="70">
        <v>0.96309879460000003</v>
      </c>
      <c r="E25" s="69">
        <v>288</v>
      </c>
      <c r="F25" s="70">
        <v>0.71934207500000003</v>
      </c>
      <c r="G25" s="70">
        <v>0.7814806702</v>
      </c>
      <c r="H25" s="69">
        <v>254</v>
      </c>
      <c r="I25" s="70">
        <v>0.65844362710000004</v>
      </c>
      <c r="J25" s="84">
        <v>0.63113085589999995</v>
      </c>
    </row>
    <row r="26" spans="1:16" s="62" customFormat="1" ht="18.899999999999999" customHeight="1" x14ac:dyDescent="0.3">
      <c r="A26" s="83" t="s">
        <v>335</v>
      </c>
      <c r="B26" s="69">
        <v>132</v>
      </c>
      <c r="C26" s="70">
        <v>0.80414155880000004</v>
      </c>
      <c r="D26" s="70">
        <v>1.0793514237999999</v>
      </c>
      <c r="E26" s="69">
        <v>127</v>
      </c>
      <c r="F26" s="70">
        <v>0.85548426769999997</v>
      </c>
      <c r="G26" s="70">
        <v>0.97940627229999999</v>
      </c>
      <c r="H26" s="69">
        <v>120</v>
      </c>
      <c r="I26" s="70">
        <v>0.90014006290000004</v>
      </c>
      <c r="J26" s="84">
        <v>0.89453143329999996</v>
      </c>
    </row>
    <row r="27" spans="1:16" s="62" customFormat="1" ht="18.899999999999999" customHeight="1" x14ac:dyDescent="0.3">
      <c r="A27" s="85" t="s">
        <v>172</v>
      </c>
      <c r="B27" s="86">
        <v>2833</v>
      </c>
      <c r="C27" s="87">
        <v>0.58421206110000001</v>
      </c>
      <c r="D27" s="87">
        <v>0.81480060109999997</v>
      </c>
      <c r="E27" s="86">
        <v>2682</v>
      </c>
      <c r="F27" s="87">
        <v>0.54928722299999999</v>
      </c>
      <c r="G27" s="87">
        <v>0.68669849120000004</v>
      </c>
      <c r="H27" s="86">
        <v>2894</v>
      </c>
      <c r="I27" s="87">
        <v>0.58173459940000005</v>
      </c>
      <c r="J27" s="88">
        <v>0.67088125330000004</v>
      </c>
    </row>
    <row r="28" spans="1:16" ht="18.899999999999999" customHeight="1" x14ac:dyDescent="0.25">
      <c r="A28" s="89" t="s">
        <v>27</v>
      </c>
      <c r="B28" s="90">
        <v>25049</v>
      </c>
      <c r="C28" s="91">
        <v>0.69759570270000004</v>
      </c>
      <c r="D28" s="91">
        <v>0.8574644494</v>
      </c>
      <c r="E28" s="90">
        <v>24177</v>
      </c>
      <c r="F28" s="91">
        <v>0.69528576190000002</v>
      </c>
      <c r="G28" s="91">
        <v>0.79434570739999999</v>
      </c>
      <c r="H28" s="90">
        <v>21747</v>
      </c>
      <c r="I28" s="91">
        <v>0.62605198080000002</v>
      </c>
      <c r="J28" s="92">
        <v>0.62605198080000002</v>
      </c>
      <c r="K28" s="93"/>
      <c r="L28" s="93"/>
    </row>
    <row r="29" spans="1:16" ht="18.899999999999999" customHeight="1" x14ac:dyDescent="0.25">
      <c r="A29" s="77" t="s">
        <v>416</v>
      </c>
    </row>
    <row r="30" spans="1:16" s="66" customFormat="1" ht="18.899999999999999" customHeight="1" x14ac:dyDescent="0.3">
      <c r="A30" s="62"/>
      <c r="B30" s="80"/>
      <c r="C30" s="80"/>
      <c r="D30" s="80"/>
      <c r="E30" s="80"/>
      <c r="F30" s="80"/>
      <c r="G30" s="80"/>
      <c r="H30" s="80"/>
      <c r="I30" s="80"/>
      <c r="J30" s="80"/>
      <c r="O30" s="60"/>
      <c r="P30" s="60"/>
    </row>
    <row r="31" spans="1:16" ht="15.6" x14ac:dyDescent="0.3">
      <c r="A31" s="119" t="s">
        <v>478</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465</v>
      </c>
      <c r="B1" s="61"/>
      <c r="C1" s="61"/>
      <c r="D1" s="61"/>
      <c r="E1" s="61"/>
      <c r="F1" s="61"/>
      <c r="G1" s="61"/>
      <c r="H1" s="61"/>
      <c r="I1" s="61"/>
      <c r="J1" s="61"/>
    </row>
    <row r="2" spans="1:16" s="62" customFormat="1" ht="18.899999999999999" customHeight="1" x14ac:dyDescent="0.3">
      <c r="A2" s="1" t="s">
        <v>468</v>
      </c>
      <c r="B2" s="63"/>
      <c r="C2" s="63"/>
      <c r="D2" s="63"/>
      <c r="E2" s="63"/>
      <c r="F2" s="63"/>
      <c r="G2" s="63"/>
      <c r="H2" s="63"/>
      <c r="I2" s="63"/>
      <c r="J2" s="63"/>
    </row>
    <row r="3" spans="1:16" s="66" customFormat="1" ht="54" customHeight="1" x14ac:dyDescent="0.3">
      <c r="A3" s="103" t="s">
        <v>474</v>
      </c>
      <c r="B3" s="64" t="s">
        <v>452</v>
      </c>
      <c r="C3" s="64" t="s">
        <v>458</v>
      </c>
      <c r="D3" s="64" t="s">
        <v>459</v>
      </c>
      <c r="E3" s="64" t="s">
        <v>453</v>
      </c>
      <c r="F3" s="64" t="s">
        <v>460</v>
      </c>
      <c r="G3" s="64" t="s">
        <v>461</v>
      </c>
      <c r="H3" s="64" t="s">
        <v>454</v>
      </c>
      <c r="I3" s="64" t="s">
        <v>480</v>
      </c>
      <c r="J3" s="64" t="s">
        <v>462</v>
      </c>
      <c r="O3" s="67"/>
      <c r="P3" s="67"/>
    </row>
    <row r="4" spans="1:16" s="62" customFormat="1" ht="18.899999999999999" customHeight="1" x14ac:dyDescent="0.3">
      <c r="A4" s="83" t="s">
        <v>342</v>
      </c>
      <c r="B4" s="69">
        <v>227</v>
      </c>
      <c r="C4" s="70">
        <v>0.55421075419999999</v>
      </c>
      <c r="D4" s="70">
        <v>0.7499902128</v>
      </c>
      <c r="E4" s="69">
        <v>234</v>
      </c>
      <c r="F4" s="70">
        <v>0.56947808320000004</v>
      </c>
      <c r="G4" s="70">
        <v>0.65609355339999997</v>
      </c>
      <c r="H4" s="69">
        <v>224</v>
      </c>
      <c r="I4" s="70">
        <v>0.52944130330000005</v>
      </c>
      <c r="J4" s="84">
        <v>0.53875121469999998</v>
      </c>
    </row>
    <row r="5" spans="1:16" s="62" customFormat="1" ht="18.899999999999999" customHeight="1" x14ac:dyDescent="0.3">
      <c r="A5" s="83" t="s">
        <v>350</v>
      </c>
      <c r="B5" s="69">
        <v>250</v>
      </c>
      <c r="C5" s="70">
        <v>0.94048005379999999</v>
      </c>
      <c r="D5" s="70">
        <v>0.86523775540000003</v>
      </c>
      <c r="E5" s="69">
        <v>233</v>
      </c>
      <c r="F5" s="70">
        <v>0.90503355730000001</v>
      </c>
      <c r="G5" s="70">
        <v>0.71737685559999997</v>
      </c>
      <c r="H5" s="69">
        <v>189</v>
      </c>
      <c r="I5" s="70">
        <v>0.74696455660000005</v>
      </c>
      <c r="J5" s="84">
        <v>0.51424208199999999</v>
      </c>
    </row>
    <row r="6" spans="1:16" s="62" customFormat="1" ht="18.899999999999999" customHeight="1" x14ac:dyDescent="0.3">
      <c r="A6" s="83" t="s">
        <v>343</v>
      </c>
      <c r="B6" s="69">
        <v>164</v>
      </c>
      <c r="C6" s="70">
        <v>0.73890863179999999</v>
      </c>
      <c r="D6" s="70">
        <v>0.89107289040000004</v>
      </c>
      <c r="E6" s="69">
        <v>205</v>
      </c>
      <c r="F6" s="70">
        <v>0.79715752979999999</v>
      </c>
      <c r="G6" s="70">
        <v>0.86533653529999999</v>
      </c>
      <c r="H6" s="69">
        <v>201</v>
      </c>
      <c r="I6" s="70">
        <v>0.76858353800000001</v>
      </c>
      <c r="J6" s="84">
        <v>0.73829793929999998</v>
      </c>
    </row>
    <row r="7" spans="1:16" s="62" customFormat="1" ht="18.899999999999999" customHeight="1" x14ac:dyDescent="0.3">
      <c r="A7" s="83" t="s">
        <v>351</v>
      </c>
      <c r="B7" s="69">
        <v>359</v>
      </c>
      <c r="C7" s="70">
        <v>0.69376960509999996</v>
      </c>
      <c r="D7" s="70">
        <v>0.89071006750000004</v>
      </c>
      <c r="E7" s="69">
        <v>366</v>
      </c>
      <c r="F7" s="70">
        <v>0.7114780181</v>
      </c>
      <c r="G7" s="70">
        <v>0.76814761490000005</v>
      </c>
      <c r="H7" s="69">
        <v>385</v>
      </c>
      <c r="I7" s="70">
        <v>0.76860469659999997</v>
      </c>
      <c r="J7" s="84">
        <v>0.70684429940000004</v>
      </c>
    </row>
    <row r="8" spans="1:16" s="62" customFormat="1" ht="18.899999999999999" customHeight="1" x14ac:dyDescent="0.3">
      <c r="A8" s="83" t="s">
        <v>352</v>
      </c>
      <c r="B8" s="69">
        <v>90</v>
      </c>
      <c r="C8" s="70">
        <v>0.65052513769999998</v>
      </c>
      <c r="D8" s="70">
        <v>0.74704857680000003</v>
      </c>
      <c r="E8" s="69">
        <v>82</v>
      </c>
      <c r="F8" s="70">
        <v>0.60764994650000004</v>
      </c>
      <c r="G8" s="70">
        <v>0.61306396750000003</v>
      </c>
      <c r="H8" s="69">
        <v>101</v>
      </c>
      <c r="I8" s="70">
        <v>0.80293242710000001</v>
      </c>
      <c r="J8" s="84">
        <v>0.71312693859999998</v>
      </c>
    </row>
    <row r="9" spans="1:16" s="62" customFormat="1" ht="18.899999999999999" customHeight="1" x14ac:dyDescent="0.3">
      <c r="A9" s="83" t="s">
        <v>353</v>
      </c>
      <c r="B9" s="69">
        <v>436</v>
      </c>
      <c r="C9" s="70">
        <v>0.74491774310000003</v>
      </c>
      <c r="D9" s="70">
        <v>0.96622730859999995</v>
      </c>
      <c r="E9" s="69">
        <v>364</v>
      </c>
      <c r="F9" s="70">
        <v>0.65108292469999995</v>
      </c>
      <c r="G9" s="70">
        <v>0.72425268129999998</v>
      </c>
      <c r="H9" s="69">
        <v>398</v>
      </c>
      <c r="I9" s="70">
        <v>0.7328843706</v>
      </c>
      <c r="J9" s="84">
        <v>0.70595254709999999</v>
      </c>
    </row>
    <row r="10" spans="1:16" s="62" customFormat="1" ht="18.899999999999999" customHeight="1" x14ac:dyDescent="0.3">
      <c r="A10" s="83" t="s">
        <v>344</v>
      </c>
      <c r="B10" s="69">
        <v>70</v>
      </c>
      <c r="C10" s="70">
        <v>0.63530607169999997</v>
      </c>
      <c r="D10" s="70">
        <v>0.71833888899999998</v>
      </c>
      <c r="E10" s="69">
        <v>73</v>
      </c>
      <c r="F10" s="70">
        <v>0.69237597149999996</v>
      </c>
      <c r="G10" s="70">
        <v>0.65765281460000002</v>
      </c>
      <c r="H10" s="69">
        <v>70</v>
      </c>
      <c r="I10" s="70">
        <v>0.70763652430000001</v>
      </c>
      <c r="J10" s="84">
        <v>0.58924480000000001</v>
      </c>
    </row>
    <row r="11" spans="1:16" s="62" customFormat="1" ht="18.899999999999999" customHeight="1" x14ac:dyDescent="0.3">
      <c r="A11" s="83" t="s">
        <v>345</v>
      </c>
      <c r="B11" s="69">
        <v>195</v>
      </c>
      <c r="C11" s="70">
        <v>1.0716040365999999</v>
      </c>
      <c r="D11" s="70">
        <v>0.89809616589999997</v>
      </c>
      <c r="E11" s="69">
        <v>196</v>
      </c>
      <c r="F11" s="70">
        <v>1.0425950278</v>
      </c>
      <c r="G11" s="70">
        <v>0.78102714640000004</v>
      </c>
      <c r="H11" s="69">
        <v>171</v>
      </c>
      <c r="I11" s="70">
        <v>0.9011541783</v>
      </c>
      <c r="J11" s="84">
        <v>0.61788314929999999</v>
      </c>
    </row>
    <row r="12" spans="1:16" s="62" customFormat="1" ht="18.899999999999999" customHeight="1" x14ac:dyDescent="0.3">
      <c r="A12" s="83" t="s">
        <v>346</v>
      </c>
      <c r="B12" s="69">
        <v>173</v>
      </c>
      <c r="C12" s="70">
        <v>0.68498420790000003</v>
      </c>
      <c r="D12" s="70">
        <v>0.78427574909999997</v>
      </c>
      <c r="E12" s="69">
        <v>220</v>
      </c>
      <c r="F12" s="70">
        <v>0.83476966880000003</v>
      </c>
      <c r="G12" s="70">
        <v>0.86419247909999997</v>
      </c>
      <c r="H12" s="69">
        <v>172</v>
      </c>
      <c r="I12" s="70">
        <v>0.64315660149999998</v>
      </c>
      <c r="J12" s="84">
        <v>0.61271199990000003</v>
      </c>
    </row>
    <row r="13" spans="1:16" s="62" customFormat="1" ht="18.899999999999999" customHeight="1" x14ac:dyDescent="0.3">
      <c r="A13" s="83" t="s">
        <v>347</v>
      </c>
      <c r="B13" s="69">
        <v>126</v>
      </c>
      <c r="C13" s="70">
        <v>0.89501858739999995</v>
      </c>
      <c r="D13" s="70">
        <v>0.96829640949999995</v>
      </c>
      <c r="E13" s="69">
        <v>137</v>
      </c>
      <c r="F13" s="70">
        <v>1.0911146481</v>
      </c>
      <c r="G13" s="70">
        <v>1.0149447698</v>
      </c>
      <c r="H13" s="69">
        <v>99</v>
      </c>
      <c r="I13" s="70">
        <v>0.84166391380000005</v>
      </c>
      <c r="J13" s="84">
        <v>0.69097842620000005</v>
      </c>
    </row>
    <row r="14" spans="1:16" s="62" customFormat="1" ht="18.899999999999999" customHeight="1" x14ac:dyDescent="0.3">
      <c r="A14" s="83" t="s">
        <v>354</v>
      </c>
      <c r="B14" s="69">
        <v>130</v>
      </c>
      <c r="C14" s="70">
        <v>0.70462022800000002</v>
      </c>
      <c r="D14" s="70">
        <v>1.0049469210999999</v>
      </c>
      <c r="E14" s="69">
        <v>116</v>
      </c>
      <c r="F14" s="70">
        <v>0.67482497720000001</v>
      </c>
      <c r="G14" s="70">
        <v>0.8128077668</v>
      </c>
      <c r="H14" s="69">
        <v>149</v>
      </c>
      <c r="I14" s="70">
        <v>0.91041082969999998</v>
      </c>
      <c r="J14" s="84">
        <v>0.94763510510000004</v>
      </c>
    </row>
    <row r="15" spans="1:16" s="62" customFormat="1" ht="18.899999999999999" customHeight="1" x14ac:dyDescent="0.3">
      <c r="A15" s="83" t="s">
        <v>348</v>
      </c>
      <c r="B15" s="69">
        <v>301</v>
      </c>
      <c r="C15" s="70">
        <v>0.99723611079999996</v>
      </c>
      <c r="D15" s="70">
        <v>1.1357291672000001</v>
      </c>
      <c r="E15" s="69">
        <v>256</v>
      </c>
      <c r="F15" s="70">
        <v>0.91884317609999999</v>
      </c>
      <c r="G15" s="70">
        <v>0.96533782739999996</v>
      </c>
      <c r="H15" s="69">
        <v>229</v>
      </c>
      <c r="I15" s="70">
        <v>0.83753371259999998</v>
      </c>
      <c r="J15" s="84">
        <v>0.74693278060000001</v>
      </c>
    </row>
    <row r="16" spans="1:16" s="62" customFormat="1" ht="18.899999999999999" customHeight="1" x14ac:dyDescent="0.3">
      <c r="A16" s="83" t="s">
        <v>355</v>
      </c>
      <c r="B16" s="69">
        <v>146</v>
      </c>
      <c r="C16" s="70">
        <v>0.75198098859999996</v>
      </c>
      <c r="D16" s="70">
        <v>0.93402923270000004</v>
      </c>
      <c r="E16" s="69">
        <v>142</v>
      </c>
      <c r="F16" s="70">
        <v>0.79520978050000002</v>
      </c>
      <c r="G16" s="70">
        <v>0.85605773799999996</v>
      </c>
      <c r="H16" s="69">
        <v>114</v>
      </c>
      <c r="I16" s="70">
        <v>0.70993816129999998</v>
      </c>
      <c r="J16" s="84">
        <v>0.66111580800000003</v>
      </c>
    </row>
    <row r="17" spans="1:16" s="62" customFormat="1" ht="18.899999999999999" customHeight="1" x14ac:dyDescent="0.3">
      <c r="A17" s="83" t="s">
        <v>356</v>
      </c>
      <c r="B17" s="69">
        <v>115</v>
      </c>
      <c r="C17" s="70">
        <v>0.74804277539999997</v>
      </c>
      <c r="D17" s="70">
        <v>1.1958043738999999</v>
      </c>
      <c r="E17" s="69">
        <v>124</v>
      </c>
      <c r="F17" s="70">
        <v>0.83561166129999997</v>
      </c>
      <c r="G17" s="70">
        <v>1.0562318861</v>
      </c>
      <c r="H17" s="69">
        <v>116</v>
      </c>
      <c r="I17" s="70">
        <v>0.83586542949999998</v>
      </c>
      <c r="J17" s="84">
        <v>0.87729845689999997</v>
      </c>
    </row>
    <row r="18" spans="1:16" s="62" customFormat="1" ht="18.899999999999999" customHeight="1" x14ac:dyDescent="0.3">
      <c r="A18" s="83" t="s">
        <v>349</v>
      </c>
      <c r="B18" s="69">
        <v>43</v>
      </c>
      <c r="C18" s="70">
        <v>0.53929599110000004</v>
      </c>
      <c r="D18" s="70">
        <v>1.2264523931</v>
      </c>
      <c r="E18" s="69">
        <v>40</v>
      </c>
      <c r="F18" s="70">
        <v>0.5684918323</v>
      </c>
      <c r="G18" s="70">
        <v>1.0702730399</v>
      </c>
      <c r="H18" s="69">
        <v>51</v>
      </c>
      <c r="I18" s="70">
        <v>0.7801632248</v>
      </c>
      <c r="J18" s="84">
        <v>1.1626630429</v>
      </c>
    </row>
    <row r="19" spans="1:16" s="62" customFormat="1" ht="18.899999999999999" customHeight="1" x14ac:dyDescent="0.3">
      <c r="A19" s="85" t="s">
        <v>47</v>
      </c>
      <c r="B19" s="86">
        <v>2825</v>
      </c>
      <c r="C19" s="87">
        <v>0.75576789799999999</v>
      </c>
      <c r="D19" s="87">
        <v>0.99416581569999996</v>
      </c>
      <c r="E19" s="86">
        <v>2788</v>
      </c>
      <c r="F19" s="87">
        <v>0.76085125629999995</v>
      </c>
      <c r="G19" s="87">
        <v>0.88178050949999998</v>
      </c>
      <c r="H19" s="86">
        <v>2669</v>
      </c>
      <c r="I19" s="87">
        <v>0.74492076569999999</v>
      </c>
      <c r="J19" s="88">
        <v>0.7688439225</v>
      </c>
    </row>
    <row r="20" spans="1:16" ht="18.899999999999999" customHeight="1" x14ac:dyDescent="0.25">
      <c r="A20" s="89" t="s">
        <v>27</v>
      </c>
      <c r="B20" s="90">
        <v>25049</v>
      </c>
      <c r="C20" s="91">
        <v>0.69759570270000004</v>
      </c>
      <c r="D20" s="91">
        <v>0.8574644494</v>
      </c>
      <c r="E20" s="90">
        <v>24177</v>
      </c>
      <c r="F20" s="91">
        <v>0.69528576190000002</v>
      </c>
      <c r="G20" s="91">
        <v>0.79434570739999999</v>
      </c>
      <c r="H20" s="90">
        <v>21747</v>
      </c>
      <c r="I20" s="91">
        <v>0.62605198080000002</v>
      </c>
      <c r="J20" s="92">
        <v>0.62605198080000002</v>
      </c>
      <c r="K20" s="93"/>
      <c r="L20" s="93"/>
    </row>
    <row r="21" spans="1:16" ht="18.899999999999999" customHeight="1" x14ac:dyDescent="0.25">
      <c r="A21" s="77" t="s">
        <v>416</v>
      </c>
    </row>
    <row r="22" spans="1:16" s="66" customFormat="1" ht="18.899999999999999" customHeight="1" x14ac:dyDescent="0.3">
      <c r="A22" s="62"/>
      <c r="B22" s="78"/>
      <c r="C22" s="79"/>
      <c r="D22" s="79"/>
      <c r="E22" s="79"/>
      <c r="F22" s="79"/>
      <c r="G22" s="79"/>
      <c r="H22" s="78"/>
      <c r="I22" s="79"/>
      <c r="J22" s="79"/>
      <c r="O22" s="60"/>
      <c r="P22" s="60"/>
    </row>
    <row r="23" spans="1:16" ht="15.6" x14ac:dyDescent="0.3">
      <c r="A23" s="119" t="s">
        <v>478</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466</v>
      </c>
      <c r="B1" s="61"/>
      <c r="C1" s="61"/>
      <c r="D1" s="61"/>
      <c r="E1" s="61"/>
      <c r="F1" s="61"/>
      <c r="G1" s="61"/>
      <c r="H1" s="61"/>
      <c r="I1" s="61"/>
      <c r="J1" s="61"/>
    </row>
    <row r="2" spans="1:16" s="62" customFormat="1" ht="18.899999999999999" customHeight="1" x14ac:dyDescent="0.3">
      <c r="A2" s="1" t="s">
        <v>468</v>
      </c>
      <c r="B2" s="63"/>
      <c r="C2" s="63"/>
      <c r="D2" s="63"/>
      <c r="E2" s="63"/>
      <c r="F2" s="63"/>
      <c r="G2" s="63"/>
      <c r="H2" s="63"/>
      <c r="I2" s="63"/>
      <c r="J2" s="63"/>
    </row>
    <row r="3" spans="1:16" s="66" customFormat="1" ht="54" customHeight="1" x14ac:dyDescent="0.3">
      <c r="A3" s="103" t="s">
        <v>474</v>
      </c>
      <c r="B3" s="64" t="s">
        <v>452</v>
      </c>
      <c r="C3" s="64" t="s">
        <v>458</v>
      </c>
      <c r="D3" s="64" t="s">
        <v>459</v>
      </c>
      <c r="E3" s="64" t="s">
        <v>453</v>
      </c>
      <c r="F3" s="64" t="s">
        <v>460</v>
      </c>
      <c r="G3" s="64" t="s">
        <v>461</v>
      </c>
      <c r="H3" s="64" t="s">
        <v>454</v>
      </c>
      <c r="I3" s="64" t="s">
        <v>480</v>
      </c>
      <c r="J3" s="64" t="s">
        <v>462</v>
      </c>
      <c r="O3" s="67"/>
      <c r="P3" s="67"/>
    </row>
    <row r="4" spans="1:16" s="62" customFormat="1" ht="18.899999999999999" customHeight="1" x14ac:dyDescent="0.3">
      <c r="A4" s="83" t="s">
        <v>372</v>
      </c>
      <c r="B4" s="69">
        <v>276</v>
      </c>
      <c r="C4" s="70">
        <v>0.62423238329999997</v>
      </c>
      <c r="D4" s="70">
        <v>0.76795406590000004</v>
      </c>
      <c r="E4" s="69">
        <v>233</v>
      </c>
      <c r="F4" s="70">
        <v>0.5665619865</v>
      </c>
      <c r="G4" s="70">
        <v>0.62246018709999995</v>
      </c>
      <c r="H4" s="69">
        <v>252</v>
      </c>
      <c r="I4" s="70">
        <v>0.62791352450000004</v>
      </c>
      <c r="J4" s="84">
        <v>0.63895821509999995</v>
      </c>
    </row>
    <row r="5" spans="1:16" s="62" customFormat="1" ht="18.899999999999999" customHeight="1" x14ac:dyDescent="0.3">
      <c r="A5" s="83" t="s">
        <v>357</v>
      </c>
      <c r="B5" s="69">
        <v>346</v>
      </c>
      <c r="C5" s="70">
        <v>0.73896298829999996</v>
      </c>
      <c r="D5" s="70">
        <v>0.76964952909999995</v>
      </c>
      <c r="E5" s="69">
        <v>268</v>
      </c>
      <c r="F5" s="70">
        <v>0.63577935669999996</v>
      </c>
      <c r="G5" s="70">
        <v>0.58512259860000004</v>
      </c>
      <c r="H5" s="69">
        <v>252</v>
      </c>
      <c r="I5" s="70">
        <v>0.62947466490000004</v>
      </c>
      <c r="J5" s="84">
        <v>0.52517826840000004</v>
      </c>
    </row>
    <row r="6" spans="1:16" s="62" customFormat="1" ht="18.899999999999999" customHeight="1" x14ac:dyDescent="0.3">
      <c r="A6" s="83" t="s">
        <v>390</v>
      </c>
      <c r="B6" s="69">
        <v>156</v>
      </c>
      <c r="C6" s="70">
        <v>0.59886964009999999</v>
      </c>
      <c r="D6" s="70">
        <v>0.74366415829999999</v>
      </c>
      <c r="E6" s="69">
        <v>181</v>
      </c>
      <c r="F6" s="70">
        <v>0.70458779370000002</v>
      </c>
      <c r="G6" s="70">
        <v>0.80748682540000005</v>
      </c>
      <c r="H6" s="69">
        <v>166</v>
      </c>
      <c r="I6" s="70">
        <v>0.60410929710000005</v>
      </c>
      <c r="J6" s="84">
        <v>0.64921756490000004</v>
      </c>
    </row>
    <row r="7" spans="1:16" s="62" customFormat="1" ht="18.899999999999999" customHeight="1" x14ac:dyDescent="0.3">
      <c r="A7" s="83" t="s">
        <v>358</v>
      </c>
      <c r="B7" s="69">
        <v>249</v>
      </c>
      <c r="C7" s="70">
        <v>0.76137333210000002</v>
      </c>
      <c r="D7" s="70">
        <v>0.8065914689</v>
      </c>
      <c r="E7" s="69">
        <v>238</v>
      </c>
      <c r="F7" s="70">
        <v>0.78974799350000002</v>
      </c>
      <c r="G7" s="70">
        <v>0.73419732199999999</v>
      </c>
      <c r="H7" s="69">
        <v>233</v>
      </c>
      <c r="I7" s="70">
        <v>0.77859277800000004</v>
      </c>
      <c r="J7" s="84">
        <v>0.68295076300000002</v>
      </c>
    </row>
    <row r="8" spans="1:16" s="62" customFormat="1" ht="18.899999999999999" customHeight="1" x14ac:dyDescent="0.3">
      <c r="A8" s="83" t="s">
        <v>359</v>
      </c>
      <c r="B8" s="69">
        <v>226</v>
      </c>
      <c r="C8" s="70">
        <v>0.75043444270000004</v>
      </c>
      <c r="D8" s="70">
        <v>0.75905876049999998</v>
      </c>
      <c r="E8" s="69">
        <v>212</v>
      </c>
      <c r="F8" s="70">
        <v>0.7488648631</v>
      </c>
      <c r="G8" s="70">
        <v>0.68865468210000003</v>
      </c>
      <c r="H8" s="69">
        <v>164</v>
      </c>
      <c r="I8" s="70">
        <v>0.60006166709999997</v>
      </c>
      <c r="J8" s="84">
        <v>0.5011365472</v>
      </c>
    </row>
    <row r="9" spans="1:16" s="62" customFormat="1" ht="18.899999999999999" customHeight="1" x14ac:dyDescent="0.3">
      <c r="A9" s="83" t="s">
        <v>371</v>
      </c>
      <c r="B9" s="69">
        <v>96</v>
      </c>
      <c r="C9" s="70">
        <v>0.50262835169999998</v>
      </c>
      <c r="D9" s="70">
        <v>0.67106893079999996</v>
      </c>
      <c r="E9" s="69">
        <v>141</v>
      </c>
      <c r="F9" s="70">
        <v>0.69165919600000003</v>
      </c>
      <c r="G9" s="70">
        <v>0.75884310899999996</v>
      </c>
      <c r="H9" s="69">
        <v>153</v>
      </c>
      <c r="I9" s="70">
        <v>0.74060266259999996</v>
      </c>
      <c r="J9" s="84">
        <v>0.71874160440000001</v>
      </c>
    </row>
    <row r="10" spans="1:16" s="62" customFormat="1" ht="18.899999999999999" customHeight="1" x14ac:dyDescent="0.3">
      <c r="A10" s="83" t="s">
        <v>360</v>
      </c>
      <c r="B10" s="69">
        <v>226</v>
      </c>
      <c r="C10" s="70">
        <v>1.3876262228</v>
      </c>
      <c r="D10" s="70">
        <v>1.5075445034999999</v>
      </c>
      <c r="E10" s="69">
        <v>176</v>
      </c>
      <c r="F10" s="70">
        <v>1.2000245999000001</v>
      </c>
      <c r="G10" s="70">
        <v>1.1713411412000001</v>
      </c>
      <c r="H10" s="69">
        <v>113</v>
      </c>
      <c r="I10" s="70">
        <v>0.82104172440000001</v>
      </c>
      <c r="J10" s="84">
        <v>0.69220160080000004</v>
      </c>
    </row>
    <row r="11" spans="1:16" s="62" customFormat="1" ht="18.899999999999999" customHeight="1" x14ac:dyDescent="0.3">
      <c r="A11" s="83" t="s">
        <v>361</v>
      </c>
      <c r="B11" s="69">
        <v>247</v>
      </c>
      <c r="C11" s="70">
        <v>1.5555986892</v>
      </c>
      <c r="D11" s="70">
        <v>1.4714002333</v>
      </c>
      <c r="E11" s="69">
        <v>128</v>
      </c>
      <c r="F11" s="70">
        <v>0.86050389469999999</v>
      </c>
      <c r="G11" s="70">
        <v>0.73722847390000001</v>
      </c>
      <c r="H11" s="69">
        <v>130</v>
      </c>
      <c r="I11" s="70">
        <v>0.89836845789999997</v>
      </c>
      <c r="J11" s="84">
        <v>0.68445793769999996</v>
      </c>
    </row>
    <row r="12" spans="1:16" s="62" customFormat="1" ht="18.899999999999999" customHeight="1" x14ac:dyDescent="0.3">
      <c r="A12" s="83" t="s">
        <v>362</v>
      </c>
      <c r="B12" s="69">
        <v>313</v>
      </c>
      <c r="C12" s="70">
        <v>0.86833323780000005</v>
      </c>
      <c r="D12" s="70">
        <v>0.89660693810000003</v>
      </c>
      <c r="E12" s="69">
        <v>264</v>
      </c>
      <c r="F12" s="70">
        <v>0.74060603020000004</v>
      </c>
      <c r="G12" s="70">
        <v>0.69516618330000002</v>
      </c>
      <c r="H12" s="69">
        <v>238</v>
      </c>
      <c r="I12" s="70">
        <v>0.68426626759999998</v>
      </c>
      <c r="J12" s="84">
        <v>0.58319411539999999</v>
      </c>
    </row>
    <row r="13" spans="1:16" s="62" customFormat="1" ht="18.899999999999999" customHeight="1" x14ac:dyDescent="0.3">
      <c r="A13" s="83" t="s">
        <v>363</v>
      </c>
      <c r="B13" s="69">
        <v>294</v>
      </c>
      <c r="C13" s="70">
        <v>0.68903774149999997</v>
      </c>
      <c r="D13" s="70">
        <v>0.72939812010000005</v>
      </c>
      <c r="E13" s="69">
        <v>296</v>
      </c>
      <c r="F13" s="70">
        <v>0.75362799110000001</v>
      </c>
      <c r="G13" s="70">
        <v>0.71547162210000004</v>
      </c>
      <c r="H13" s="69">
        <v>237</v>
      </c>
      <c r="I13" s="70">
        <v>0.63038044410000005</v>
      </c>
      <c r="J13" s="84">
        <v>0.55076779730000003</v>
      </c>
    </row>
    <row r="14" spans="1:16" s="62" customFormat="1" ht="18.899999999999999" customHeight="1" x14ac:dyDescent="0.3">
      <c r="A14" s="83" t="s">
        <v>364</v>
      </c>
      <c r="B14" s="69">
        <v>289</v>
      </c>
      <c r="C14" s="70">
        <v>0.80853322299999997</v>
      </c>
      <c r="D14" s="70">
        <v>0.79276166299999995</v>
      </c>
      <c r="E14" s="69">
        <v>225</v>
      </c>
      <c r="F14" s="70">
        <v>0.68055195150000003</v>
      </c>
      <c r="G14" s="70">
        <v>0.61615519640000005</v>
      </c>
      <c r="H14" s="69">
        <v>174</v>
      </c>
      <c r="I14" s="70">
        <v>0.56169528280000003</v>
      </c>
      <c r="J14" s="84">
        <v>0.46772839989999998</v>
      </c>
    </row>
    <row r="15" spans="1:16" s="62" customFormat="1" ht="18.899999999999999" customHeight="1" x14ac:dyDescent="0.3">
      <c r="A15" s="83" t="s">
        <v>365</v>
      </c>
      <c r="B15" s="69">
        <v>419</v>
      </c>
      <c r="C15" s="70">
        <v>1.7173576251</v>
      </c>
      <c r="D15" s="70">
        <v>1.8716430977</v>
      </c>
      <c r="E15" s="69">
        <v>260</v>
      </c>
      <c r="F15" s="70">
        <v>1.1564736212</v>
      </c>
      <c r="G15" s="70">
        <v>1.1845012053999999</v>
      </c>
      <c r="H15" s="69">
        <v>211</v>
      </c>
      <c r="I15" s="70">
        <v>0.95562305879999998</v>
      </c>
      <c r="J15" s="84">
        <v>0.85767276120000002</v>
      </c>
    </row>
    <row r="16" spans="1:16" s="62" customFormat="1" ht="18.899999999999999" customHeight="1" x14ac:dyDescent="0.3">
      <c r="A16" s="83" t="s">
        <v>366</v>
      </c>
      <c r="B16" s="69">
        <v>120</v>
      </c>
      <c r="C16" s="70">
        <v>0.81799919030000001</v>
      </c>
      <c r="D16" s="70">
        <v>0.85907190150000001</v>
      </c>
      <c r="E16" s="69">
        <v>103</v>
      </c>
      <c r="F16" s="70">
        <v>0.72639830149999995</v>
      </c>
      <c r="G16" s="70">
        <v>0.64599629309999995</v>
      </c>
      <c r="H16" s="69">
        <v>89</v>
      </c>
      <c r="I16" s="70">
        <v>0.6544128964</v>
      </c>
      <c r="J16" s="84">
        <v>0.54303391580000004</v>
      </c>
    </row>
    <row r="17" spans="1:12" s="62" customFormat="1" ht="18.899999999999999" customHeight="1" x14ac:dyDescent="0.3">
      <c r="A17" s="83" t="s">
        <v>370</v>
      </c>
      <c r="B17" s="69">
        <v>118</v>
      </c>
      <c r="C17" s="70">
        <v>0.6615550845</v>
      </c>
      <c r="D17" s="70">
        <v>0.79817677389999997</v>
      </c>
      <c r="E17" s="69">
        <v>120</v>
      </c>
      <c r="F17" s="70">
        <v>0.69050756619999998</v>
      </c>
      <c r="G17" s="70">
        <v>0.75847526340000004</v>
      </c>
      <c r="H17" s="69">
        <v>102</v>
      </c>
      <c r="I17" s="70">
        <v>0.5817102958</v>
      </c>
      <c r="J17" s="84">
        <v>0.61356674580000004</v>
      </c>
    </row>
    <row r="18" spans="1:12" s="62" customFormat="1" ht="18.899999999999999" customHeight="1" x14ac:dyDescent="0.3">
      <c r="A18" s="83" t="s">
        <v>367</v>
      </c>
      <c r="B18" s="69">
        <v>238</v>
      </c>
      <c r="C18" s="70">
        <v>1.1500710895999999</v>
      </c>
      <c r="D18" s="70">
        <v>1.3682737464000001</v>
      </c>
      <c r="E18" s="69">
        <v>226</v>
      </c>
      <c r="F18" s="70">
        <v>1.2241883287999999</v>
      </c>
      <c r="G18" s="70">
        <v>1.2720463452999999</v>
      </c>
      <c r="H18" s="69">
        <v>194</v>
      </c>
      <c r="I18" s="70">
        <v>1.1495501148</v>
      </c>
      <c r="J18" s="84">
        <v>1.0258539592</v>
      </c>
    </row>
    <row r="19" spans="1:12" s="62" customFormat="1" ht="18.899999999999999" customHeight="1" x14ac:dyDescent="0.3">
      <c r="A19" s="83" t="s">
        <v>368</v>
      </c>
      <c r="B19" s="69">
        <v>273</v>
      </c>
      <c r="C19" s="70">
        <v>1.0244448298</v>
      </c>
      <c r="D19" s="70">
        <v>1.2928394239000001</v>
      </c>
      <c r="E19" s="69">
        <v>204</v>
      </c>
      <c r="F19" s="70">
        <v>0.87648471490000002</v>
      </c>
      <c r="G19" s="70">
        <v>0.94449024520000002</v>
      </c>
      <c r="H19" s="69">
        <v>165</v>
      </c>
      <c r="I19" s="70">
        <v>0.78994230889999995</v>
      </c>
      <c r="J19" s="84">
        <v>0.72472383490000003</v>
      </c>
    </row>
    <row r="20" spans="1:12" s="62" customFormat="1" ht="18.899999999999999" customHeight="1" x14ac:dyDescent="0.3">
      <c r="A20" s="83" t="s">
        <v>369</v>
      </c>
      <c r="B20" s="69">
        <v>197</v>
      </c>
      <c r="C20" s="70">
        <v>0.72868554799999996</v>
      </c>
      <c r="D20" s="70">
        <v>0.99637261610000005</v>
      </c>
      <c r="E20" s="69">
        <v>189</v>
      </c>
      <c r="F20" s="70">
        <v>0.69781510369999999</v>
      </c>
      <c r="G20" s="70">
        <v>0.892210375</v>
      </c>
      <c r="H20" s="69">
        <v>163</v>
      </c>
      <c r="I20" s="70">
        <v>0.58171710659999998</v>
      </c>
      <c r="J20" s="84">
        <v>0.67359738400000002</v>
      </c>
    </row>
    <row r="21" spans="1:12" s="62" customFormat="1" ht="18.899999999999999" customHeight="1" x14ac:dyDescent="0.3">
      <c r="A21" s="85" t="s">
        <v>170</v>
      </c>
      <c r="B21" s="86">
        <v>4083</v>
      </c>
      <c r="C21" s="87">
        <v>0.85613489300000001</v>
      </c>
      <c r="D21" s="87">
        <v>1.0011754121000001</v>
      </c>
      <c r="E21" s="86">
        <v>3464</v>
      </c>
      <c r="F21" s="87">
        <v>0.7728948457</v>
      </c>
      <c r="G21" s="87">
        <v>0.82247515879999999</v>
      </c>
      <c r="H21" s="86">
        <v>3036</v>
      </c>
      <c r="I21" s="87">
        <v>0.69609405010000003</v>
      </c>
      <c r="J21" s="88">
        <v>0.70316674180000005</v>
      </c>
    </row>
    <row r="22" spans="1:12" ht="18.899999999999999" customHeight="1" x14ac:dyDescent="0.25">
      <c r="A22" s="89" t="s">
        <v>27</v>
      </c>
      <c r="B22" s="90">
        <v>25049</v>
      </c>
      <c r="C22" s="91">
        <v>0.69759570270000004</v>
      </c>
      <c r="D22" s="91">
        <v>0.8574644494</v>
      </c>
      <c r="E22" s="90">
        <v>24177</v>
      </c>
      <c r="F22" s="91">
        <v>0.69528576190000002</v>
      </c>
      <c r="G22" s="91">
        <v>0.79434570739999999</v>
      </c>
      <c r="H22" s="90">
        <v>21747</v>
      </c>
      <c r="I22" s="91">
        <v>0.62605198080000002</v>
      </c>
      <c r="J22" s="92">
        <v>0.62605198080000002</v>
      </c>
      <c r="K22" s="93"/>
      <c r="L22" s="93"/>
    </row>
    <row r="23" spans="1:12" ht="18.899999999999999" customHeight="1" x14ac:dyDescent="0.25">
      <c r="A23" s="77" t="s">
        <v>416</v>
      </c>
    </row>
    <row r="25" spans="1:12" ht="15.6" x14ac:dyDescent="0.3">
      <c r="A25" s="119" t="s">
        <v>478</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467</v>
      </c>
      <c r="B1" s="61"/>
      <c r="C1" s="61"/>
      <c r="D1" s="61"/>
      <c r="E1" s="61"/>
      <c r="F1" s="61"/>
      <c r="G1" s="61"/>
      <c r="H1" s="61"/>
      <c r="I1" s="61"/>
      <c r="J1" s="61"/>
    </row>
    <row r="2" spans="1:16" s="62" customFormat="1" ht="18.899999999999999" customHeight="1" x14ac:dyDescent="0.3">
      <c r="A2" s="1" t="s">
        <v>468</v>
      </c>
      <c r="B2" s="63"/>
      <c r="C2" s="63"/>
      <c r="D2" s="63"/>
      <c r="E2" s="63"/>
      <c r="F2" s="63"/>
      <c r="G2" s="63"/>
      <c r="H2" s="63"/>
      <c r="I2" s="63"/>
      <c r="J2" s="63"/>
    </row>
    <row r="3" spans="1:16" s="66" customFormat="1" ht="54" customHeight="1" x14ac:dyDescent="0.3">
      <c r="A3" s="103" t="s">
        <v>474</v>
      </c>
      <c r="B3" s="64" t="s">
        <v>452</v>
      </c>
      <c r="C3" s="64" t="s">
        <v>458</v>
      </c>
      <c r="D3" s="64" t="s">
        <v>459</v>
      </c>
      <c r="E3" s="64" t="s">
        <v>453</v>
      </c>
      <c r="F3" s="64" t="s">
        <v>460</v>
      </c>
      <c r="G3" s="64" t="s">
        <v>461</v>
      </c>
      <c r="H3" s="64" t="s">
        <v>454</v>
      </c>
      <c r="I3" s="64" t="s">
        <v>480</v>
      </c>
      <c r="J3" s="64" t="s">
        <v>462</v>
      </c>
      <c r="O3" s="67"/>
      <c r="P3" s="67"/>
    </row>
    <row r="4" spans="1:16" s="62" customFormat="1" ht="56.25" customHeight="1" x14ac:dyDescent="0.3">
      <c r="A4" s="94" t="s">
        <v>383</v>
      </c>
      <c r="B4" s="69">
        <v>129</v>
      </c>
      <c r="C4" s="70">
        <v>0.55607722959999994</v>
      </c>
      <c r="D4" s="70">
        <v>0.65377793920000005</v>
      </c>
      <c r="E4" s="69">
        <v>121</v>
      </c>
      <c r="F4" s="70">
        <v>0.55952538500000004</v>
      </c>
      <c r="G4" s="70">
        <v>0.56823015470000005</v>
      </c>
      <c r="H4" s="69">
        <v>118</v>
      </c>
      <c r="I4" s="70">
        <v>0.56662570280000002</v>
      </c>
      <c r="J4" s="84">
        <v>0.50222545500000004</v>
      </c>
    </row>
    <row r="5" spans="1:16" s="62" customFormat="1" ht="56.25" customHeight="1" x14ac:dyDescent="0.3">
      <c r="A5" s="94" t="s">
        <v>373</v>
      </c>
      <c r="B5" s="69">
        <v>19</v>
      </c>
      <c r="C5" s="70">
        <v>0.5180205215</v>
      </c>
      <c r="D5" s="70">
        <v>1.2059519126</v>
      </c>
      <c r="E5" s="69">
        <v>18</v>
      </c>
      <c r="F5" s="70">
        <v>0.48287769320000001</v>
      </c>
      <c r="G5" s="70">
        <v>0.9388001856</v>
      </c>
      <c r="H5" s="69">
        <v>22</v>
      </c>
      <c r="I5" s="70">
        <v>0.69221359199999999</v>
      </c>
      <c r="J5" s="84">
        <v>1.1432532434</v>
      </c>
    </row>
    <row r="6" spans="1:16" s="62" customFormat="1" ht="56.25" customHeight="1" x14ac:dyDescent="0.3">
      <c r="A6" s="94" t="s">
        <v>384</v>
      </c>
      <c r="B6" s="69">
        <v>167</v>
      </c>
      <c r="C6" s="70">
        <v>0.4564298276</v>
      </c>
      <c r="D6" s="70">
        <v>0.93797083169999995</v>
      </c>
      <c r="E6" s="69">
        <v>135</v>
      </c>
      <c r="F6" s="70">
        <v>0.3810633833</v>
      </c>
      <c r="G6" s="70">
        <v>0.63394973229999996</v>
      </c>
      <c r="H6" s="69">
        <v>188</v>
      </c>
      <c r="I6" s="70">
        <v>0.57638276119999998</v>
      </c>
      <c r="J6" s="84">
        <v>0.77764144749999997</v>
      </c>
    </row>
    <row r="7" spans="1:16" s="62" customFormat="1" ht="56.25" customHeight="1" x14ac:dyDescent="0.3">
      <c r="A7" s="94" t="s">
        <v>382</v>
      </c>
      <c r="B7" s="69">
        <v>172</v>
      </c>
      <c r="C7" s="70">
        <v>0.57398276540000004</v>
      </c>
      <c r="D7" s="70">
        <v>0.91162188</v>
      </c>
      <c r="E7" s="69">
        <v>185</v>
      </c>
      <c r="F7" s="70">
        <v>0.65291674359999996</v>
      </c>
      <c r="G7" s="70">
        <v>0.85937149889999997</v>
      </c>
      <c r="H7" s="69">
        <v>177</v>
      </c>
      <c r="I7" s="70">
        <v>0.66397659019999999</v>
      </c>
      <c r="J7" s="84">
        <v>0.72109988309999995</v>
      </c>
    </row>
    <row r="8" spans="1:16" s="62" customFormat="1" ht="56.25" customHeight="1" x14ac:dyDescent="0.3">
      <c r="A8" s="94" t="s">
        <v>387</v>
      </c>
      <c r="B8" s="69">
        <v>18</v>
      </c>
      <c r="C8" s="70">
        <v>0.44368123720000002</v>
      </c>
      <c r="D8" s="70">
        <v>1.0225230186000001</v>
      </c>
      <c r="E8" s="69">
        <v>13</v>
      </c>
      <c r="F8" s="70">
        <v>0.36287207710000002</v>
      </c>
      <c r="G8" s="70">
        <v>0.66509340910000003</v>
      </c>
      <c r="H8" s="69">
        <v>15</v>
      </c>
      <c r="I8" s="70">
        <v>0.45314011450000002</v>
      </c>
      <c r="J8" s="84">
        <v>0.63401547110000001</v>
      </c>
    </row>
    <row r="9" spans="1:16" s="62" customFormat="1" ht="56.25" customHeight="1" x14ac:dyDescent="0.3">
      <c r="A9" s="94" t="s">
        <v>388</v>
      </c>
      <c r="B9" s="69">
        <v>10</v>
      </c>
      <c r="C9" s="70">
        <v>0.24824063239999999</v>
      </c>
      <c r="D9" s="70">
        <v>0.44888083670000001</v>
      </c>
      <c r="E9" s="69">
        <v>22</v>
      </c>
      <c r="F9" s="70">
        <v>0.65799829320000003</v>
      </c>
      <c r="G9" s="70">
        <v>0.90380664349999995</v>
      </c>
      <c r="H9" s="69">
        <v>25</v>
      </c>
      <c r="I9" s="70">
        <v>0.88546370839999999</v>
      </c>
      <c r="J9" s="84">
        <v>0.95323995900000003</v>
      </c>
    </row>
    <row r="10" spans="1:16" s="62" customFormat="1" ht="56.25" customHeight="1" x14ac:dyDescent="0.3">
      <c r="A10" s="94" t="s">
        <v>389</v>
      </c>
      <c r="B10" s="69">
        <v>20</v>
      </c>
      <c r="C10" s="70">
        <v>0.52550405950000001</v>
      </c>
      <c r="D10" s="70">
        <v>0.84765460800000003</v>
      </c>
      <c r="E10" s="69">
        <v>27</v>
      </c>
      <c r="F10" s="70">
        <v>0.78747888899999996</v>
      </c>
      <c r="G10" s="70">
        <v>1.0777269338</v>
      </c>
      <c r="H10" s="69">
        <v>24</v>
      </c>
      <c r="I10" s="70">
        <v>0.7471065455</v>
      </c>
      <c r="J10" s="84">
        <v>0.90042211319999998</v>
      </c>
    </row>
    <row r="11" spans="1:16" s="62" customFormat="1" ht="56.25" customHeight="1" x14ac:dyDescent="0.3">
      <c r="A11" s="94" t="s">
        <v>376</v>
      </c>
      <c r="B11" s="69">
        <v>98</v>
      </c>
      <c r="C11" s="70">
        <v>0.92742956160000001</v>
      </c>
      <c r="D11" s="70">
        <v>2.5164988481999999</v>
      </c>
      <c r="E11" s="69">
        <v>57</v>
      </c>
      <c r="F11" s="70">
        <v>0.64356124459999997</v>
      </c>
      <c r="G11" s="70">
        <v>1.2839883146</v>
      </c>
      <c r="H11" s="69">
        <v>62</v>
      </c>
      <c r="I11" s="70">
        <v>0.70223396189999998</v>
      </c>
      <c r="J11" s="84">
        <v>1.0811589526000001</v>
      </c>
    </row>
    <row r="12" spans="1:16" s="62" customFormat="1" ht="56.25" customHeight="1" x14ac:dyDescent="0.3">
      <c r="A12" s="94" t="s">
        <v>377</v>
      </c>
      <c r="B12" s="69">
        <v>127</v>
      </c>
      <c r="C12" s="70">
        <v>0.96261215690000002</v>
      </c>
      <c r="D12" s="70">
        <v>2.4628020567000002</v>
      </c>
      <c r="E12" s="69">
        <v>82</v>
      </c>
      <c r="F12" s="70">
        <v>0.67334052489999996</v>
      </c>
      <c r="G12" s="70">
        <v>1.3369630322999999</v>
      </c>
      <c r="H12" s="69">
        <v>72</v>
      </c>
      <c r="I12" s="70">
        <v>0.63296934439999997</v>
      </c>
      <c r="J12" s="84">
        <v>0.96299565600000003</v>
      </c>
    </row>
    <row r="13" spans="1:16" s="62" customFormat="1" ht="56.25" customHeight="1" x14ac:dyDescent="0.3">
      <c r="A13" s="94" t="s">
        <v>385</v>
      </c>
      <c r="B13" s="69">
        <v>46</v>
      </c>
      <c r="C13" s="70">
        <v>0.52255388380000001</v>
      </c>
      <c r="D13" s="70">
        <v>1.1714163268</v>
      </c>
      <c r="E13" s="69">
        <v>33</v>
      </c>
      <c r="F13" s="70">
        <v>0.41426352059999999</v>
      </c>
      <c r="G13" s="70">
        <v>0.71225952699999995</v>
      </c>
      <c r="H13" s="69">
        <v>42</v>
      </c>
      <c r="I13" s="70">
        <v>0.57059817899999998</v>
      </c>
      <c r="J13" s="84">
        <v>0.78954787670000004</v>
      </c>
    </row>
    <row r="14" spans="1:16" s="62" customFormat="1" ht="56.25" customHeight="1" x14ac:dyDescent="0.3">
      <c r="A14" s="94" t="s">
        <v>386</v>
      </c>
      <c r="B14" s="69">
        <v>48</v>
      </c>
      <c r="C14" s="70">
        <v>0.51628125700000005</v>
      </c>
      <c r="D14" s="70">
        <v>1.2137732703999999</v>
      </c>
      <c r="E14" s="69">
        <v>54</v>
      </c>
      <c r="F14" s="70">
        <v>0.65066657220000002</v>
      </c>
      <c r="G14" s="70">
        <v>1.2233929375999999</v>
      </c>
      <c r="H14" s="69">
        <v>31</v>
      </c>
      <c r="I14" s="70">
        <v>0.40848262349999998</v>
      </c>
      <c r="J14" s="84">
        <v>0.5977439645</v>
      </c>
    </row>
    <row r="15" spans="1:16" s="62" customFormat="1" ht="56.25" customHeight="1" x14ac:dyDescent="0.3">
      <c r="A15" s="94" t="s">
        <v>378</v>
      </c>
      <c r="B15" s="69">
        <v>35</v>
      </c>
      <c r="C15" s="70">
        <v>0.48939343499999999</v>
      </c>
      <c r="D15" s="70">
        <v>1.2235742706999999</v>
      </c>
      <c r="E15" s="69">
        <v>55</v>
      </c>
      <c r="F15" s="70">
        <v>0.87007643040000004</v>
      </c>
      <c r="G15" s="70">
        <v>1.656739478</v>
      </c>
      <c r="H15" s="69">
        <v>38</v>
      </c>
      <c r="I15" s="70">
        <v>0.70911593409999996</v>
      </c>
      <c r="J15" s="84">
        <v>1.0894988695000001</v>
      </c>
    </row>
    <row r="16" spans="1:16" s="62" customFormat="1" ht="56.25" customHeight="1" x14ac:dyDescent="0.3">
      <c r="A16" s="94" t="s">
        <v>381</v>
      </c>
      <c r="B16" s="69">
        <v>20</v>
      </c>
      <c r="C16" s="70">
        <v>0.61046378379999999</v>
      </c>
      <c r="D16" s="70">
        <v>1.4597559095999999</v>
      </c>
      <c r="E16" s="69">
        <v>21</v>
      </c>
      <c r="F16" s="70">
        <v>0.69631820420000001</v>
      </c>
      <c r="G16" s="70">
        <v>1.4334647135</v>
      </c>
      <c r="H16" s="69">
        <v>17</v>
      </c>
      <c r="I16" s="70">
        <v>0.58299137960000003</v>
      </c>
      <c r="J16" s="84">
        <v>0.98785226510000002</v>
      </c>
    </row>
    <row r="17" spans="1:12" s="62" customFormat="1" ht="56.25" customHeight="1" x14ac:dyDescent="0.3">
      <c r="A17" s="94" t="s">
        <v>380</v>
      </c>
      <c r="B17" s="69">
        <v>127</v>
      </c>
      <c r="C17" s="70">
        <v>0.72442845259999999</v>
      </c>
      <c r="D17" s="70">
        <v>2.0650271505000002</v>
      </c>
      <c r="E17" s="69">
        <v>152</v>
      </c>
      <c r="F17" s="70">
        <v>0.96317065440000005</v>
      </c>
      <c r="G17" s="70">
        <v>2.1447234858000002</v>
      </c>
      <c r="H17" s="69">
        <v>136</v>
      </c>
      <c r="I17" s="70">
        <v>0.95141903159999996</v>
      </c>
      <c r="J17" s="84">
        <v>1.6269798901000001</v>
      </c>
    </row>
    <row r="18" spans="1:12" s="62" customFormat="1" ht="56.25" customHeight="1" x14ac:dyDescent="0.3">
      <c r="A18" s="94" t="s">
        <v>379</v>
      </c>
      <c r="B18" s="69">
        <v>43</v>
      </c>
      <c r="C18" s="70">
        <v>0.56555907309999998</v>
      </c>
      <c r="D18" s="70">
        <v>1.4442141535999999</v>
      </c>
      <c r="E18" s="69">
        <v>44</v>
      </c>
      <c r="F18" s="70">
        <v>0.64295649249999998</v>
      </c>
      <c r="G18" s="70">
        <v>1.2813176518</v>
      </c>
      <c r="H18" s="69">
        <v>28</v>
      </c>
      <c r="I18" s="70">
        <v>0.44950844039999999</v>
      </c>
      <c r="J18" s="84">
        <v>0.68954382830000005</v>
      </c>
    </row>
    <row r="19" spans="1:12" s="62" customFormat="1" ht="18.600000000000001" customHeight="1" x14ac:dyDescent="0.3">
      <c r="A19" s="85" t="s">
        <v>168</v>
      </c>
      <c r="B19" s="86">
        <v>1079</v>
      </c>
      <c r="C19" s="87">
        <v>0.59047597500000004</v>
      </c>
      <c r="D19" s="87">
        <v>1.2437598411999999</v>
      </c>
      <c r="E19" s="86">
        <v>1019</v>
      </c>
      <c r="F19" s="87">
        <v>0.60391883010000003</v>
      </c>
      <c r="G19" s="87">
        <v>1.0950659356000001</v>
      </c>
      <c r="H19" s="86">
        <v>995</v>
      </c>
      <c r="I19" s="87">
        <v>0.63547430890000001</v>
      </c>
      <c r="J19" s="88">
        <v>0.93453463069999998</v>
      </c>
    </row>
    <row r="20" spans="1:12" ht="18.899999999999999" customHeight="1" x14ac:dyDescent="0.25">
      <c r="A20" s="89" t="s">
        <v>27</v>
      </c>
      <c r="B20" s="90">
        <v>25049</v>
      </c>
      <c r="C20" s="91">
        <v>0.69759570270000004</v>
      </c>
      <c r="D20" s="91">
        <v>0.8574644494</v>
      </c>
      <c r="E20" s="90">
        <v>24177</v>
      </c>
      <c r="F20" s="91">
        <v>0.69528576190000002</v>
      </c>
      <c r="G20" s="91">
        <v>0.79434570739999999</v>
      </c>
      <c r="H20" s="90">
        <v>21747</v>
      </c>
      <c r="I20" s="91">
        <v>0.62605198080000002</v>
      </c>
      <c r="J20" s="92">
        <v>0.62605198080000002</v>
      </c>
      <c r="K20" s="93"/>
      <c r="L20" s="93"/>
    </row>
    <row r="21" spans="1:12" ht="18.899999999999999" customHeight="1" x14ac:dyDescent="0.25">
      <c r="A21" s="77" t="s">
        <v>416</v>
      </c>
    </row>
    <row r="23" spans="1:12" ht="15.6" x14ac:dyDescent="0.3">
      <c r="A23" s="119" t="s">
        <v>478</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8" t="s">
        <v>481</v>
      </c>
      <c r="B1" s="61"/>
      <c r="C1" s="61"/>
      <c r="D1" s="61"/>
      <c r="E1" s="61"/>
    </row>
    <row r="2" spans="1:8" s="62" customFormat="1" ht="18.899999999999999" customHeight="1" x14ac:dyDescent="0.3">
      <c r="A2" s="1" t="s">
        <v>469</v>
      </c>
      <c r="B2" s="63"/>
      <c r="C2" s="63"/>
      <c r="D2" s="63"/>
      <c r="E2" s="95"/>
    </row>
    <row r="3" spans="1:8" ht="31.2" x14ac:dyDescent="0.25">
      <c r="A3" s="81" t="s">
        <v>28</v>
      </c>
      <c r="B3" s="64" t="s">
        <v>455</v>
      </c>
      <c r="C3" s="64" t="s">
        <v>456</v>
      </c>
      <c r="D3" s="65" t="s">
        <v>457</v>
      </c>
      <c r="H3" s="79"/>
    </row>
    <row r="4" spans="1:8" ht="18.899999999999999" customHeight="1" x14ac:dyDescent="0.25">
      <c r="A4" s="83" t="s">
        <v>175</v>
      </c>
      <c r="B4" s="84">
        <v>0.90195489569999998</v>
      </c>
      <c r="C4" s="84">
        <v>0.71843767319999996</v>
      </c>
      <c r="D4" s="84">
        <v>0.72981976680000005</v>
      </c>
      <c r="F4" s="41"/>
      <c r="G4" s="42"/>
      <c r="H4" s="42"/>
    </row>
    <row r="5" spans="1:8" ht="18.899999999999999" customHeight="1" x14ac:dyDescent="0.25">
      <c r="A5" s="83" t="s">
        <v>31</v>
      </c>
      <c r="B5" s="84">
        <v>1.0117423302999999</v>
      </c>
      <c r="C5" s="84">
        <v>0.76256965160000001</v>
      </c>
      <c r="D5" s="84">
        <v>0.68944964949999998</v>
      </c>
      <c r="F5" s="59"/>
      <c r="G5" s="58"/>
      <c r="H5" s="58"/>
    </row>
    <row r="6" spans="1:8" ht="18.899999999999999" customHeight="1" x14ac:dyDescent="0.25">
      <c r="A6" s="83" t="s">
        <v>30</v>
      </c>
      <c r="B6" s="84">
        <v>0.89898040899999998</v>
      </c>
      <c r="C6" s="84">
        <v>0.79733752359999999</v>
      </c>
      <c r="D6" s="84">
        <v>0.69686576909999998</v>
      </c>
      <c r="F6" s="59"/>
      <c r="G6" s="58"/>
      <c r="H6" s="58"/>
    </row>
    <row r="7" spans="1:8" ht="18.899999999999999" customHeight="1" x14ac:dyDescent="0.25">
      <c r="A7" s="83" t="s">
        <v>29</v>
      </c>
      <c r="B7" s="84">
        <v>0.98917829140000002</v>
      </c>
      <c r="C7" s="84">
        <v>0.84542293560000004</v>
      </c>
      <c r="D7" s="84">
        <v>0.79512792359999995</v>
      </c>
      <c r="F7" s="59"/>
      <c r="G7" s="58"/>
      <c r="H7" s="58"/>
    </row>
    <row r="8" spans="1:8" ht="18.899999999999999" customHeight="1" x14ac:dyDescent="0.25">
      <c r="A8" s="83" t="s">
        <v>174</v>
      </c>
      <c r="B8" s="84">
        <v>1.2145016693999999</v>
      </c>
      <c r="C8" s="84">
        <v>1.0393197126</v>
      </c>
      <c r="D8" s="84">
        <v>0.75569947420000005</v>
      </c>
      <c r="F8" s="59"/>
      <c r="G8" s="58"/>
      <c r="H8" s="58"/>
    </row>
    <row r="9" spans="1:8" ht="18.899999999999999" customHeight="1" x14ac:dyDescent="0.25">
      <c r="A9" s="83" t="s">
        <v>173</v>
      </c>
      <c r="B9" s="84">
        <v>0.83066435329999999</v>
      </c>
      <c r="C9" s="84">
        <v>0.74519602389999995</v>
      </c>
      <c r="D9" s="84">
        <v>0.57785063820000004</v>
      </c>
      <c r="F9" s="51"/>
      <c r="G9" s="50"/>
    </row>
    <row r="10" spans="1:8" ht="18.899999999999999" customHeight="1" x14ac:dyDescent="0.25">
      <c r="A10" s="83" t="s">
        <v>34</v>
      </c>
      <c r="B10" s="84">
        <v>0.86485641980000005</v>
      </c>
      <c r="C10" s="84">
        <v>0.81508410549999999</v>
      </c>
      <c r="D10" s="84">
        <v>0.62084945550000004</v>
      </c>
      <c r="F10" s="59"/>
      <c r="G10" s="58"/>
      <c r="H10" s="58"/>
    </row>
    <row r="11" spans="1:8" ht="18.899999999999999" customHeight="1" x14ac:dyDescent="0.25">
      <c r="A11" s="83" t="s">
        <v>33</v>
      </c>
      <c r="B11" s="84">
        <v>0.92013035340000005</v>
      </c>
      <c r="C11" s="84">
        <v>0.87179073429999998</v>
      </c>
      <c r="D11" s="84">
        <v>0.69641725899999996</v>
      </c>
      <c r="F11" s="59"/>
      <c r="G11" s="58"/>
      <c r="H11" s="58"/>
    </row>
    <row r="12" spans="1:8" ht="18.899999999999999" customHeight="1" x14ac:dyDescent="0.25">
      <c r="A12" s="83" t="s">
        <v>32</v>
      </c>
      <c r="B12" s="84">
        <v>0.99607399689999998</v>
      </c>
      <c r="C12" s="84">
        <v>0.92016678689999998</v>
      </c>
      <c r="D12" s="84">
        <v>0.69121954959999998</v>
      </c>
      <c r="F12" s="59"/>
      <c r="G12" s="58"/>
      <c r="H12" s="58"/>
    </row>
    <row r="13" spans="1:8" ht="18.899999999999999" customHeight="1" x14ac:dyDescent="0.25">
      <c r="A13" s="83" t="s">
        <v>176</v>
      </c>
      <c r="B13" s="84">
        <v>1.0884866169</v>
      </c>
      <c r="C13" s="84">
        <v>1.1035555987000001</v>
      </c>
      <c r="D13" s="84">
        <v>0.76477626909999996</v>
      </c>
      <c r="F13" s="59"/>
      <c r="G13" s="58"/>
      <c r="H13" s="58"/>
    </row>
    <row r="14" spans="1:8" ht="18.899999999999999" customHeight="1" x14ac:dyDescent="0.25">
      <c r="A14" s="83" t="s">
        <v>152</v>
      </c>
      <c r="B14" s="84">
        <v>0.9126816955</v>
      </c>
      <c r="C14" s="84">
        <v>0.80354509630000004</v>
      </c>
      <c r="D14" s="84">
        <v>0.58029454970000005</v>
      </c>
      <c r="H14" s="79"/>
    </row>
    <row r="15" spans="1:8" ht="18.899999999999999" customHeight="1" x14ac:dyDescent="0.25">
      <c r="A15" s="77" t="s">
        <v>416</v>
      </c>
    </row>
    <row r="17" spans="1:8" ht="15.6" x14ac:dyDescent="0.3">
      <c r="A17" s="119" t="s">
        <v>478</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3BF3D-D38A-42E4-8F2E-4451D74463BC}">
  <sheetPr>
    <tabColor theme="3"/>
  </sheetPr>
  <dimension ref="A1:J37"/>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8" t="s">
        <v>482</v>
      </c>
      <c r="B1" s="96"/>
      <c r="C1" s="97"/>
      <c r="D1" s="97"/>
    </row>
    <row r="2" spans="1:8" s="62" customFormat="1" ht="18.899999999999999" customHeight="1" x14ac:dyDescent="0.3">
      <c r="A2" s="81" t="s">
        <v>282</v>
      </c>
      <c r="B2" s="82" t="s">
        <v>281</v>
      </c>
      <c r="C2" s="98"/>
      <c r="D2" s="97"/>
      <c r="E2" s="98"/>
    </row>
    <row r="3" spans="1:8" ht="18.899999999999999" customHeight="1" x14ac:dyDescent="0.25">
      <c r="A3" s="83" t="s">
        <v>271</v>
      </c>
      <c r="B3" s="99">
        <v>6.9537363000000002E-8</v>
      </c>
      <c r="H3" s="79"/>
    </row>
    <row r="4" spans="1:8" ht="18.899999999999999" customHeight="1" x14ac:dyDescent="0.25">
      <c r="A4" s="83" t="s">
        <v>272</v>
      </c>
      <c r="B4" s="99">
        <v>2.2182179999999999E-14</v>
      </c>
      <c r="H4" s="79"/>
    </row>
    <row r="5" spans="1:8" ht="18.899999999999999" customHeight="1" x14ac:dyDescent="0.25">
      <c r="A5" s="83" t="s">
        <v>273</v>
      </c>
      <c r="B5" s="99">
        <v>5.5745472999999997E-2</v>
      </c>
      <c r="H5" s="79"/>
    </row>
    <row r="6" spans="1:8" ht="18.899999999999999" customHeight="1" x14ac:dyDescent="0.25">
      <c r="A6" s="83" t="s">
        <v>277</v>
      </c>
      <c r="B6" s="99">
        <v>7.8580776500000005E-2</v>
      </c>
      <c r="H6" s="79"/>
    </row>
    <row r="7" spans="1:8" ht="18.899999999999999" customHeight="1" x14ac:dyDescent="0.25">
      <c r="A7" s="83" t="s">
        <v>278</v>
      </c>
      <c r="B7" s="99">
        <v>5.7129400000000002E-5</v>
      </c>
      <c r="H7" s="79"/>
    </row>
    <row r="8" spans="1:8" ht="18.899999999999999" customHeight="1" x14ac:dyDescent="0.25">
      <c r="A8" s="83" t="s">
        <v>274</v>
      </c>
      <c r="B8" s="99">
        <v>7.7857760000000003E-13</v>
      </c>
      <c r="H8" s="79"/>
    </row>
    <row r="9" spans="1:8" ht="18.899999999999999" customHeight="1" x14ac:dyDescent="0.25">
      <c r="A9" s="83" t="s">
        <v>275</v>
      </c>
      <c r="B9" s="99">
        <v>4.0988260000000003E-21</v>
      </c>
      <c r="H9" s="79"/>
    </row>
    <row r="10" spans="1:8" ht="18.899999999999999" customHeight="1" x14ac:dyDescent="0.25">
      <c r="A10" s="83" t="s">
        <v>276</v>
      </c>
      <c r="B10" s="99">
        <v>2.070637E-11</v>
      </c>
      <c r="H10" s="79"/>
    </row>
    <row r="11" spans="1:8" ht="18.899999999999999" customHeight="1" x14ac:dyDescent="0.25">
      <c r="A11" s="83" t="s">
        <v>279</v>
      </c>
      <c r="B11" s="99">
        <v>9.66940466E-2</v>
      </c>
      <c r="H11" s="79"/>
    </row>
    <row r="12" spans="1:8" ht="18.899999999999999" customHeight="1" x14ac:dyDescent="0.25">
      <c r="A12" s="83" t="s">
        <v>280</v>
      </c>
      <c r="B12" s="99">
        <v>8.4776314199999994E-2</v>
      </c>
      <c r="H12" s="79"/>
    </row>
    <row r="13" spans="1:8" ht="18.899999999999999" customHeight="1" x14ac:dyDescent="0.25">
      <c r="A13" s="77" t="s">
        <v>479</v>
      </c>
      <c r="B13" s="120"/>
    </row>
    <row r="15" spans="1:8" ht="15.6" x14ac:dyDescent="0.3">
      <c r="A15" s="119" t="s">
        <v>478</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RHA-Chapter4-IHD-incidence-rates</dc:title>
  <dc:creator>rodm</dc:creator>
  <cp:lastModifiedBy>Lindsey Dahl</cp:lastModifiedBy>
  <cp:lastPrinted>2024-06-05T19:11:10Z</cp:lastPrinted>
  <dcterms:created xsi:type="dcterms:W3CDTF">2012-06-19T01:21:24Z</dcterms:created>
  <dcterms:modified xsi:type="dcterms:W3CDTF">2025-12-04T18:49:17Z</dcterms:modified>
</cp:coreProperties>
</file>